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DC External Meetings\00_MOEC LL51 Reporting\2025 Reporting Form\"/>
    </mc:Choice>
  </mc:AlternateContent>
  <xr:revisionPtr revIDLastSave="0" documentId="13_ncr:1_{4925BB29-88B0-4A86-947A-2D1EFFEBF4F8}" xr6:coauthVersionLast="47" xr6:coauthVersionMax="47" xr10:uidLastSave="{00000000-0000-0000-0000-000000000000}"/>
  <bookViews>
    <workbookView xWindow="-120" yWindow="-120" windowWidth="29040" windowHeight="15840" tabRatio="802" xr2:uid="{07AEB551-FB98-4CCC-98EB-91BF7074B4D2}"/>
  </bookViews>
  <sheets>
    <sheet name="PROJECT INFO" sheetId="9" r:id="rId1"/>
    <sheet name="IDP Tracking" sheetId="10" state="hidden" r:id="rId2"/>
    <sheet name="SD Tracking" sheetId="1" r:id="rId3"/>
    <sheet name="SD Summary" sheetId="2" r:id="rId4"/>
    <sheet name="DD Tracking" sheetId="11" r:id="rId5"/>
    <sheet name="DD Summary" sheetId="12" r:id="rId6"/>
    <sheet name="CD Tracking" sheetId="13" r:id="rId7"/>
    <sheet name="CD Summary" sheetId="14" r:id="rId8"/>
    <sheet name="FINAL Project Outcome Reporting" sheetId="16" r:id="rId9"/>
    <sheet name="Final Project Outcome Summary" sheetId="1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E14" i="1"/>
  <c r="G33" i="15"/>
  <c r="K31" i="15"/>
  <c r="G31" i="15" s="1"/>
  <c r="I31" i="15"/>
  <c r="G28" i="15"/>
  <c r="K26" i="15"/>
  <c r="I26" i="15"/>
  <c r="G26" i="15" s="1"/>
  <c r="G20" i="15"/>
  <c r="I18" i="15"/>
  <c r="K17" i="15"/>
  <c r="I17" i="15"/>
  <c r="I16" i="15"/>
  <c r="I14" i="15"/>
  <c r="G10" i="15"/>
  <c r="G9" i="15"/>
  <c r="C124" i="16"/>
  <c r="C120" i="16"/>
  <c r="C116" i="16"/>
  <c r="C109" i="16"/>
  <c r="C102" i="16"/>
  <c r="C98" i="16"/>
  <c r="C93" i="16"/>
  <c r="E90" i="16"/>
  <c r="C81" i="16"/>
  <c r="G30" i="15" s="1"/>
  <c r="E69" i="16"/>
  <c r="E66" i="16"/>
  <c r="F58" i="16"/>
  <c r="F55" i="16"/>
  <c r="C53" i="16"/>
  <c r="K45" i="16"/>
  <c r="L45" i="16" s="1"/>
  <c r="J45" i="16"/>
  <c r="J44" i="16"/>
  <c r="K44" i="16" s="1"/>
  <c r="L44" i="16" s="1"/>
  <c r="G44" i="16"/>
  <c r="K41" i="16"/>
  <c r="L41" i="16" s="1"/>
  <c r="K40" i="16"/>
  <c r="L40" i="16" s="1"/>
  <c r="G40" i="16"/>
  <c r="F37" i="16"/>
  <c r="D37" i="16"/>
  <c r="K18" i="15" s="1"/>
  <c r="F36" i="16"/>
  <c r="D35" i="16"/>
  <c r="K29" i="16"/>
  <c r="L29" i="16" s="1"/>
  <c r="J29" i="16"/>
  <c r="J28" i="16"/>
  <c r="K28" i="16" s="1"/>
  <c r="L28" i="16" s="1"/>
  <c r="G28" i="16"/>
  <c r="K25" i="16"/>
  <c r="L25" i="16" s="1"/>
  <c r="K24" i="16"/>
  <c r="L24" i="16" s="1"/>
  <c r="L30" i="16" s="1"/>
  <c r="I22" i="15" s="1"/>
  <c r="G24" i="16"/>
  <c r="D30" i="16" s="1"/>
  <c r="F47" i="16" s="1"/>
  <c r="D23" i="16"/>
  <c r="F38" i="16" s="1"/>
  <c r="E14" i="16"/>
  <c r="G12" i="15" s="1"/>
  <c r="E9" i="16"/>
  <c r="G8" i="15" s="1"/>
  <c r="B6" i="16"/>
  <c r="G6" i="15" s="1"/>
  <c r="B5" i="16"/>
  <c r="B4" i="16"/>
  <c r="B6" i="13"/>
  <c r="G6" i="14" s="1"/>
  <c r="G17" i="15"/>
  <c r="G33" i="14"/>
  <c r="K31" i="14"/>
  <c r="I31" i="14"/>
  <c r="G31" i="14" s="1"/>
  <c r="G28" i="14"/>
  <c r="K26" i="14"/>
  <c r="I26" i="14"/>
  <c r="G20" i="14"/>
  <c r="I18" i="14"/>
  <c r="K17" i="14"/>
  <c r="I17" i="14"/>
  <c r="G17" i="14" s="1"/>
  <c r="G10" i="14"/>
  <c r="G9" i="14"/>
  <c r="C124" i="13"/>
  <c r="C120" i="13"/>
  <c r="C116" i="13"/>
  <c r="C109" i="13"/>
  <c r="C102" i="13"/>
  <c r="C98" i="13"/>
  <c r="C93" i="13"/>
  <c r="E90" i="13"/>
  <c r="C81" i="13"/>
  <c r="G30" i="14" s="1"/>
  <c r="E69" i="13"/>
  <c r="E66" i="13"/>
  <c r="F58" i="13"/>
  <c r="G25" i="14" s="1"/>
  <c r="F55" i="13"/>
  <c r="C53" i="13"/>
  <c r="K45" i="13"/>
  <c r="L45" i="13" s="1"/>
  <c r="J45" i="13"/>
  <c r="J44" i="13"/>
  <c r="K44" i="13" s="1"/>
  <c r="L44" i="13" s="1"/>
  <c r="G44" i="13"/>
  <c r="K41" i="13"/>
  <c r="L41" i="13" s="1"/>
  <c r="K40" i="13"/>
  <c r="L40" i="13" s="1"/>
  <c r="G40" i="13"/>
  <c r="F38" i="13"/>
  <c r="F37" i="13"/>
  <c r="D37" i="13"/>
  <c r="D54" i="13" s="1"/>
  <c r="F36" i="13"/>
  <c r="D35" i="13"/>
  <c r="K29" i="13"/>
  <c r="L29" i="13" s="1"/>
  <c r="J29" i="13"/>
  <c r="J28" i="13"/>
  <c r="K28" i="13" s="1"/>
  <c r="L28" i="13" s="1"/>
  <c r="G28" i="13"/>
  <c r="K25" i="13"/>
  <c r="L25" i="13" s="1"/>
  <c r="K24" i="13"/>
  <c r="L24" i="13" s="1"/>
  <c r="G24" i="13"/>
  <c r="D23" i="13"/>
  <c r="I14" i="14" s="1"/>
  <c r="E14" i="13"/>
  <c r="G12" i="14" s="1"/>
  <c r="E9" i="13"/>
  <c r="G8" i="14" s="1"/>
  <c r="B5" i="13"/>
  <c r="B4" i="13"/>
  <c r="G33" i="12"/>
  <c r="K31" i="12"/>
  <c r="I31" i="12"/>
  <c r="G28" i="12"/>
  <c r="K26" i="12"/>
  <c r="I26" i="12"/>
  <c r="G26" i="12" s="1"/>
  <c r="I22" i="12"/>
  <c r="G20" i="12"/>
  <c r="I18" i="12"/>
  <c r="K17" i="12"/>
  <c r="I17" i="12"/>
  <c r="G10" i="12"/>
  <c r="G9" i="12"/>
  <c r="C124" i="11"/>
  <c r="C120" i="11"/>
  <c r="C116" i="11"/>
  <c r="C109" i="11"/>
  <c r="C102" i="11"/>
  <c r="C98" i="11"/>
  <c r="C93" i="11"/>
  <c r="E90" i="11"/>
  <c r="C81" i="11"/>
  <c r="G30" i="12" s="1"/>
  <c r="E69" i="11"/>
  <c r="E66" i="11"/>
  <c r="F58" i="11"/>
  <c r="G25" i="12" s="1"/>
  <c r="F55" i="11"/>
  <c r="C53" i="11"/>
  <c r="K45" i="11"/>
  <c r="L45" i="11" s="1"/>
  <c r="J45" i="11"/>
  <c r="J44" i="11"/>
  <c r="K44" i="11" s="1"/>
  <c r="L44" i="11" s="1"/>
  <c r="G44" i="11"/>
  <c r="K41" i="11"/>
  <c r="L41" i="11" s="1"/>
  <c r="K40" i="11"/>
  <c r="L40" i="11" s="1"/>
  <c r="G40" i="11"/>
  <c r="F37" i="11"/>
  <c r="D37" i="11"/>
  <c r="D54" i="11" s="1"/>
  <c r="F36" i="11"/>
  <c r="D35" i="11"/>
  <c r="K29" i="11"/>
  <c r="L29" i="11" s="1"/>
  <c r="J29" i="11"/>
  <c r="J28" i="11"/>
  <c r="K28" i="11" s="1"/>
  <c r="L28" i="11" s="1"/>
  <c r="G28" i="11"/>
  <c r="K25" i="11"/>
  <c r="L25" i="11" s="1"/>
  <c r="K24" i="11"/>
  <c r="L24" i="11" s="1"/>
  <c r="L30" i="11" s="1"/>
  <c r="G24" i="11"/>
  <c r="D30" i="11" s="1"/>
  <c r="F47" i="11" s="1"/>
  <c r="D23" i="11"/>
  <c r="F38" i="11" s="1"/>
  <c r="E14" i="11"/>
  <c r="G12" i="12" s="1"/>
  <c r="E9" i="11"/>
  <c r="G8" i="12" s="1"/>
  <c r="B6" i="11"/>
  <c r="G6" i="12" s="1"/>
  <c r="B5" i="11"/>
  <c r="B4" i="11"/>
  <c r="G33" i="2"/>
  <c r="G28" i="2"/>
  <c r="G20" i="2"/>
  <c r="G10" i="2"/>
  <c r="G9" i="2"/>
  <c r="C124" i="1"/>
  <c r="C120" i="1"/>
  <c r="C116" i="1"/>
  <c r="C109" i="1"/>
  <c r="C102" i="1"/>
  <c r="C98" i="1"/>
  <c r="C93" i="1"/>
  <c r="C81" i="1"/>
  <c r="G30" i="2" s="1"/>
  <c r="E125" i="10"/>
  <c r="E124" i="10"/>
  <c r="D117" i="10"/>
  <c r="D8" i="10"/>
  <c r="E201" i="10"/>
  <c r="E182" i="10"/>
  <c r="E179" i="10"/>
  <c r="F171" i="10"/>
  <c r="F168" i="10"/>
  <c r="C166" i="10"/>
  <c r="K158" i="10"/>
  <c r="L158" i="10" s="1"/>
  <c r="J158" i="10"/>
  <c r="J157" i="10"/>
  <c r="K157" i="10" s="1"/>
  <c r="L157" i="10" s="1"/>
  <c r="G157" i="10"/>
  <c r="K154" i="10"/>
  <c r="L154" i="10" s="1"/>
  <c r="K153" i="10"/>
  <c r="L153" i="10" s="1"/>
  <c r="G153" i="10"/>
  <c r="F150" i="10"/>
  <c r="D150" i="10"/>
  <c r="D167" i="10" s="1"/>
  <c r="F149" i="10"/>
  <c r="D148" i="10"/>
  <c r="K142" i="10"/>
  <c r="L142" i="10" s="1"/>
  <c r="J142" i="10"/>
  <c r="J141" i="10"/>
  <c r="K141" i="10" s="1"/>
  <c r="L141" i="10" s="1"/>
  <c r="G141" i="10"/>
  <c r="K138" i="10"/>
  <c r="L138" i="10" s="1"/>
  <c r="K137" i="10"/>
  <c r="L137" i="10" s="1"/>
  <c r="G137" i="10"/>
  <c r="D143" i="10" s="1"/>
  <c r="F160" i="10" s="1"/>
  <c r="D136" i="10"/>
  <c r="F151" i="10" s="1"/>
  <c r="B5" i="10"/>
  <c r="B4" i="10"/>
  <c r="B3" i="10"/>
  <c r="E69" i="1"/>
  <c r="F58" i="1"/>
  <c r="G25" i="2" s="1"/>
  <c r="G12" i="2"/>
  <c r="E9" i="1"/>
  <c r="B6" i="1"/>
  <c r="B5" i="1"/>
  <c r="B4" i="1"/>
  <c r="B4" i="15" s="1"/>
  <c r="J44" i="1"/>
  <c r="K44" i="1" s="1"/>
  <c r="L44" i="1" s="1"/>
  <c r="K45" i="1"/>
  <c r="L45" i="1" s="1"/>
  <c r="J45" i="1"/>
  <c r="K41" i="1"/>
  <c r="L41" i="1" s="1"/>
  <c r="K40" i="1"/>
  <c r="L40" i="1" s="1"/>
  <c r="K29" i="1"/>
  <c r="L29" i="1" s="1"/>
  <c r="J29" i="1"/>
  <c r="J28" i="1"/>
  <c r="K28" i="1" s="1"/>
  <c r="L28" i="1" s="1"/>
  <c r="K25" i="1"/>
  <c r="L25" i="1" s="1"/>
  <c r="K24" i="1"/>
  <c r="L24" i="1" s="1"/>
  <c r="I35" i="15" l="1"/>
  <c r="G27" i="12"/>
  <c r="L46" i="16"/>
  <c r="K22" i="15" s="1"/>
  <c r="K35" i="15" s="1"/>
  <c r="G18" i="15"/>
  <c r="L46" i="13"/>
  <c r="K22" i="14" s="1"/>
  <c r="K35" i="14" s="1"/>
  <c r="G26" i="14"/>
  <c r="L46" i="11"/>
  <c r="K22" i="12" s="1"/>
  <c r="G32" i="12"/>
  <c r="D38" i="11"/>
  <c r="C51" i="11" s="1"/>
  <c r="I14" i="12"/>
  <c r="K18" i="12"/>
  <c r="G18" i="12" s="1"/>
  <c r="E55" i="11"/>
  <c r="G22" i="12" s="1"/>
  <c r="D46" i="16"/>
  <c r="D47" i="16" s="1"/>
  <c r="K18" i="14"/>
  <c r="D38" i="13"/>
  <c r="C51" i="13" s="1"/>
  <c r="D46" i="13"/>
  <c r="D47" i="13" s="1"/>
  <c r="D30" i="13"/>
  <c r="D46" i="11"/>
  <c r="D47" i="11" s="1"/>
  <c r="C52" i="11" s="1"/>
  <c r="I16" i="12"/>
  <c r="B4" i="12"/>
  <c r="B4" i="14"/>
  <c r="B4" i="2"/>
  <c r="D54" i="16"/>
  <c r="D38" i="16"/>
  <c r="G19" i="15"/>
  <c r="G27" i="15"/>
  <c r="G32" i="15"/>
  <c r="G32" i="14"/>
  <c r="G27" i="14"/>
  <c r="L30" i="13"/>
  <c r="G31" i="12"/>
  <c r="K35" i="12"/>
  <c r="I35" i="12"/>
  <c r="G23" i="12"/>
  <c r="G17" i="12"/>
  <c r="D159" i="10"/>
  <c r="D160" i="10" s="1"/>
  <c r="L159" i="10"/>
  <c r="L143" i="10"/>
  <c r="C165" i="10"/>
  <c r="D151" i="10"/>
  <c r="C164" i="10" s="1"/>
  <c r="L46" i="1"/>
  <c r="L30" i="1"/>
  <c r="F55" i="1"/>
  <c r="G23" i="15" l="1"/>
  <c r="G19" i="12"/>
  <c r="E55" i="16"/>
  <c r="G22" i="15" s="1"/>
  <c r="E55" i="13"/>
  <c r="G22" i="14" s="1"/>
  <c r="I22" i="14"/>
  <c r="G35" i="12"/>
  <c r="K14" i="12"/>
  <c r="G14" i="12" s="1"/>
  <c r="C51" i="16"/>
  <c r="K14" i="15"/>
  <c r="G14" i="15" s="1"/>
  <c r="C52" i="16"/>
  <c r="G15" i="15"/>
  <c r="K16" i="15"/>
  <c r="G16" i="15" s="1"/>
  <c r="K14" i="14"/>
  <c r="G14" i="14" s="1"/>
  <c r="G18" i="14"/>
  <c r="G19" i="14"/>
  <c r="C52" i="13"/>
  <c r="K16" i="14"/>
  <c r="G15" i="14"/>
  <c r="F47" i="13"/>
  <c r="I16" i="14"/>
  <c r="K16" i="12"/>
  <c r="G16" i="12" s="1"/>
  <c r="G15" i="12"/>
  <c r="G36" i="15"/>
  <c r="G35" i="15"/>
  <c r="G36" i="12"/>
  <c r="E168" i="10"/>
  <c r="K22" i="2"/>
  <c r="I22" i="2"/>
  <c r="E55" i="1"/>
  <c r="G6" i="2"/>
  <c r="K31" i="2"/>
  <c r="I31" i="2"/>
  <c r="K26" i="2"/>
  <c r="I26" i="2"/>
  <c r="I18" i="2"/>
  <c r="K17" i="2"/>
  <c r="I17" i="2"/>
  <c r="G8" i="2"/>
  <c r="E90" i="1"/>
  <c r="E66" i="1"/>
  <c r="G23" i="14" l="1"/>
  <c r="I35" i="14"/>
  <c r="G16" i="14"/>
  <c r="G32" i="2"/>
  <c r="G26" i="2"/>
  <c r="G31" i="2"/>
  <c r="G27" i="2"/>
  <c r="G17" i="2"/>
  <c r="G44" i="1"/>
  <c r="F36" i="1"/>
  <c r="G40" i="1"/>
  <c r="G28" i="1"/>
  <c r="G24" i="1"/>
  <c r="I35" i="2"/>
  <c r="D23" i="1"/>
  <c r="F37" i="1"/>
  <c r="D35" i="1"/>
  <c r="D37" i="1"/>
  <c r="G35" i="14" l="1"/>
  <c r="G36" i="14"/>
  <c r="D38" i="1"/>
  <c r="K18" i="2"/>
  <c r="G19" i="2" s="1"/>
  <c r="F38" i="1"/>
  <c r="I14" i="2"/>
  <c r="D46" i="1"/>
  <c r="D47" i="1" s="1"/>
  <c r="G15" i="2" s="1"/>
  <c r="D54" i="1"/>
  <c r="D30" i="1"/>
  <c r="C53" i="1"/>
  <c r="K16" i="2" l="1"/>
  <c r="K14" i="2"/>
  <c r="G14" i="2" s="1"/>
  <c r="I16" i="2"/>
  <c r="C51" i="1"/>
  <c r="G22" i="2"/>
  <c r="G18" i="2"/>
  <c r="C52" i="1"/>
  <c r="F47" i="1"/>
  <c r="G16" i="2" l="1"/>
  <c r="K35" i="2"/>
  <c r="G23" i="2"/>
  <c r="G35" i="2" l="1"/>
  <c r="G36" i="2"/>
</calcChain>
</file>

<file path=xl/sharedStrings.xml><?xml version="1.0" encoding="utf-8"?>
<sst xmlns="http://schemas.openxmlformats.org/spreadsheetml/2006/main" count="1462" uniqueCount="555">
  <si>
    <t>Project Name:</t>
  </si>
  <si>
    <t>Architect:</t>
  </si>
  <si>
    <t>FMS ID:</t>
  </si>
  <si>
    <t>MEP:</t>
  </si>
  <si>
    <t>Fiscal Year FMS issued:</t>
  </si>
  <si>
    <t>Energy Modeler:</t>
  </si>
  <si>
    <t>20% energy cost reduction (LL86)</t>
  </si>
  <si>
    <t>New building</t>
  </si>
  <si>
    <t>Address:</t>
  </si>
  <si>
    <t>Sustainability / LEED Consultant:</t>
  </si>
  <si>
    <t>LL86</t>
  </si>
  <si>
    <t>25% energy cost reduction (LL86)</t>
  </si>
  <si>
    <t>Addition</t>
  </si>
  <si>
    <t>Community District:</t>
  </si>
  <si>
    <t>DDC PM:</t>
  </si>
  <si>
    <t>LL31/32</t>
  </si>
  <si>
    <t>10% energy cost reduction (LL86 - Boiler Upgrade)</t>
  </si>
  <si>
    <t>Substantial reconstruction excluding envelope scope</t>
  </si>
  <si>
    <t>City Council District:</t>
  </si>
  <si>
    <t>LL51</t>
  </si>
  <si>
    <t>10% energy cost reduction (LL86 - Lighting Upgrade)</t>
  </si>
  <si>
    <t>Substantial reconstruction including envelope scope</t>
  </si>
  <si>
    <t>Sponsor Agency:</t>
  </si>
  <si>
    <t>5% energy cost reduction (LL86 - HVAC Upgrade)</t>
  </si>
  <si>
    <t>HVAC upgrade / installation</t>
  </si>
  <si>
    <t>Managing Agency:</t>
  </si>
  <si>
    <t>50% source EUI reduction from ASHRAE 90.1-2013 (LL31/32)</t>
  </si>
  <si>
    <t>Max source EUI of 38 kBTU/sf/yr (LL31/32)</t>
  </si>
  <si>
    <t>Total Estimated Project Budget:</t>
  </si>
  <si>
    <t>20% energy cost reduction (LL31/32)</t>
  </si>
  <si>
    <t>Total Estimated Construction Cost:</t>
  </si>
  <si>
    <t>25% energy cost reduction (LL31/32)</t>
  </si>
  <si>
    <t>10% energy cost reduction (LL31/32 - Boiler Upgrade)</t>
  </si>
  <si>
    <t>10% energy cost reduction (LL31/32 - Lighting Upgrade)</t>
  </si>
  <si>
    <t>5% energy cost reduction (LL31/32 - HVAC Upgrade)</t>
  </si>
  <si>
    <t>Applicable Law:</t>
  </si>
  <si>
    <t>&lt; dropdown menu</t>
  </si>
  <si>
    <t>25% site EUI reduction from existing EUI (LL51)</t>
  </si>
  <si>
    <t>30% site EUI reduction from existing EUI (LL51)</t>
  </si>
  <si>
    <t>Primary Occupancy Group:</t>
  </si>
  <si>
    <t>Project Type:</t>
  </si>
  <si>
    <t>10% site EUI reduction from current NYCECC baseline (LL51 - HVAC Upgrade)</t>
  </si>
  <si>
    <t>None - Project is exempt from this requirement.</t>
  </si>
  <si>
    <t>Applicable Green Building Certification Requirement:</t>
  </si>
  <si>
    <t>LEED Gold</t>
  </si>
  <si>
    <t>Additional agency environmental performance goals / criteria:</t>
  </si>
  <si>
    <t>Applicable Energy Use 
Reduction Requirement:</t>
  </si>
  <si>
    <t>Life Cycle Analysis Requirement (EO23)</t>
  </si>
  <si>
    <t>10% embodied carbon reduction</t>
  </si>
  <si>
    <t>Applicable Potable Water Use Reduction Requirement:</t>
  </si>
  <si>
    <t>30% reduction</t>
  </si>
  <si>
    <t>EV Charging Requirement (LL130)</t>
  </si>
  <si>
    <t>Install electric vehicle charging equipment</t>
  </si>
  <si>
    <t>LEED Gold or NYC Green Schools Guide</t>
  </si>
  <si>
    <t>N/A</t>
  </si>
  <si>
    <t>Active Design Requirement (EO359)</t>
  </si>
  <si>
    <t>LEED Gold or Enterprise Green Community</t>
  </si>
  <si>
    <t>Applicable Feasibility Studies Requirement:</t>
  </si>
  <si>
    <t>1. Onsite energy generating building alternate AND 2. Net zero energy building alternate AND 3. Incorporation of green infrastructure</t>
  </si>
  <si>
    <t>Geothermal System Alt Requirement LL06)</t>
  </si>
  <si>
    <t>Perform geothermal design alternate / feasibility study</t>
  </si>
  <si>
    <t>LEED Silver</t>
  </si>
  <si>
    <t>Sustainable Roofs Requirement LL92/94)</t>
  </si>
  <si>
    <t>Install sustainable roofing (rooftop PV or green roof)</t>
  </si>
  <si>
    <t>LEED Certified</t>
  </si>
  <si>
    <t>Bird-Friendly Design Requirement LL15)</t>
  </si>
  <si>
    <t>Incorporate Bird-Friendly Design Criteria</t>
  </si>
  <si>
    <t>LEED Certified or Envision Gold Award</t>
  </si>
  <si>
    <t>All-Electric Buildings Requirement LL154)</t>
  </si>
  <si>
    <t>Design building to be all-electric</t>
  </si>
  <si>
    <t>Incorporate Active Design Strategies</t>
  </si>
  <si>
    <t>Climate Resiliency Design Requirement LL41)</t>
  </si>
  <si>
    <t>Implement Climate Resiliency Design Guidelines</t>
  </si>
  <si>
    <t>Complete</t>
  </si>
  <si>
    <t>Pending</t>
  </si>
  <si>
    <t>1. Onsite energy generating building alternate AND 2. Incorporation of green infrastructure</t>
  </si>
  <si>
    <t>Standing Column Well</t>
  </si>
  <si>
    <t>Closed Loop</t>
  </si>
  <si>
    <t>Open Loop</t>
  </si>
  <si>
    <t>Yes</t>
  </si>
  <si>
    <t>No</t>
  </si>
  <si>
    <t>Capital Green Building Law -  Integrative Design Process Tracking / Goalsetting</t>
  </si>
  <si>
    <t>Integrated Team (list team members)</t>
  </si>
  <si>
    <t>Design Charrette was held on [DATE]</t>
  </si>
  <si>
    <t>LEED Goal Settting &gt; OPR</t>
  </si>
  <si>
    <t>Green Building Rating System Certification Requirement</t>
  </si>
  <si>
    <t>Assessments</t>
  </si>
  <si>
    <t>Targeted LEED points based on IDP Charrette / LEED Kick-Off:</t>
  </si>
  <si>
    <t>Climate Resilience</t>
  </si>
  <si>
    <t>50% source EUI reduction from ASHRAE 90.1-2013 (LL31/32 + LL51)</t>
  </si>
  <si>
    <t>Design Phase Points:</t>
  </si>
  <si>
    <t>Human Impact</t>
  </si>
  <si>
    <t>Construction Phase Points:</t>
  </si>
  <si>
    <t>Carbon</t>
  </si>
  <si>
    <t>LEED Tracking - Initial simpliefied LEED Scorecard here</t>
  </si>
  <si>
    <t>Climate and Site Analysis</t>
  </si>
  <si>
    <t>&lt; 209</t>
  </si>
  <si>
    <t>Benchmark ing (AIA 2030)</t>
  </si>
  <si>
    <t xml:space="preserve">Credit </t>
  </si>
  <si>
    <t>Y / ? / N</t>
  </si>
  <si>
    <t>Assessment + Strategy Notes</t>
  </si>
  <si>
    <t>Points?</t>
  </si>
  <si>
    <t>Climate Resilience Assessment</t>
  </si>
  <si>
    <t>Required</t>
  </si>
  <si>
    <t>Human Impact Assessment</t>
  </si>
  <si>
    <t>Carbon Assessment</t>
  </si>
  <si>
    <t>Integrative Design Process</t>
  </si>
  <si>
    <t>Y</t>
  </si>
  <si>
    <t>Sensitive Land Protection</t>
  </si>
  <si>
    <t xml:space="preserve">Equitable Development </t>
  </si>
  <si>
    <t>Compact and Connected Development</t>
  </si>
  <si>
    <t>Transportation Demand Management</t>
  </si>
  <si>
    <t>Electric Vehicles</t>
  </si>
  <si>
    <t>Minimize Site Disturbance</t>
  </si>
  <si>
    <t>Biodiverse Habitat</t>
  </si>
  <si>
    <t>Accessible Outdoor Space</t>
  </si>
  <si>
    <t>Rainwater Management</t>
  </si>
  <si>
    <t>Enhanced Resilient Site Design</t>
  </si>
  <si>
    <t>Heat Island Reduction</t>
  </si>
  <si>
    <t>Light Pollution Reduction</t>
  </si>
  <si>
    <t>Energy Use Reduction Requirement Requirement</t>
  </si>
  <si>
    <t>Applicable Energy Use Reduction Requirement:</t>
  </si>
  <si>
    <t>Baseline metrics based on simple box modeling:</t>
  </si>
  <si>
    <t>50% site EUI reduction from ASHRAE 90.1-2013 (LL51)</t>
  </si>
  <si>
    <t>Site EUI:</t>
  </si>
  <si>
    <t>Source EUI:</t>
  </si>
  <si>
    <t>Target metrics based on simple box modeling:</t>
  </si>
  <si>
    <t>ECMs selected for investigation:</t>
  </si>
  <si>
    <t>Modeled Project Gross Floor Area (SF):</t>
  </si>
  <si>
    <t>Base Case</t>
  </si>
  <si>
    <t>Base Case Total Annual Energy Use (kWh/yr):</t>
  </si>
  <si>
    <t>Base Case Site EUI (kBTU/sq.ft/yr):</t>
  </si>
  <si>
    <t>Source EUI</t>
  </si>
  <si>
    <t>t-CO2e/yr</t>
  </si>
  <si>
    <t>kgCO2e/yr</t>
  </si>
  <si>
    <r>
      <t>Base Case Annual Electricity Use (kWh/yr)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</si>
  <si>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t>&lt; 2.8 site-to-source ratio</t>
  </si>
  <si>
    <r>
      <t>Base Case Annual Electricity Use (kWh/yr)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</si>
  <si>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Base Case Sum of Monthly Peak Electricity Demand (kW)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</si>
  <si>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Base Case Sum of Monthly Peak Electricity Demand (kW)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</si>
  <si>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t>kBTU/yr</t>
  </si>
  <si>
    <r>
      <t>Base Case Annual Gas Use (Mbtu/yr)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</si>
  <si>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t>&lt;1.05 site-to-source ratio</t>
  </si>
  <si>
    <r>
      <t>Base Case Annual Gas Use (Mbtu/yr)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</si>
  <si>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t>Base Case Source EUI (kBTU/sq.ft/yr):</t>
  </si>
  <si>
    <t>Base Case Total Annual Operational Carbon Emissions (kgCO2e/yr):</t>
  </si>
  <si>
    <t>Base Case Total Annual Energy Cost:</t>
  </si>
  <si>
    <t>Design Case</t>
  </si>
  <si>
    <r>
      <t xml:space="preserve">Design Case Total Annual Energy Use (kWh/yr):
</t>
    </r>
    <r>
      <rPr>
        <i/>
        <sz val="11"/>
        <color theme="1"/>
        <rFont val="Calibri"/>
        <family val="2"/>
        <scheme val="minor"/>
      </rPr>
      <t>(before onsite renewable energy generation)</t>
    </r>
  </si>
  <si>
    <r>
      <t xml:space="preserve">Design Case Site EUI (kBTU/sq.ft/yr):
</t>
    </r>
    <r>
      <rPr>
        <i/>
        <sz val="11"/>
        <color theme="1"/>
        <rFont val="Calibri"/>
        <family val="2"/>
        <scheme val="minor"/>
      </rPr>
      <t>(before onsite renewable energy generation)</t>
    </r>
  </si>
  <si>
    <t>Total Annual Onsite Renewable Energy Generation (kWh/yr):</t>
  </si>
  <si>
    <t>Onsite renewables expressed as EUI (kBTU/sq.ft.yr):</t>
  </si>
  <si>
    <r>
      <t xml:space="preserve">Design Case Total Annual Energy Use (kWh/yr):
</t>
    </r>
    <r>
      <rPr>
        <i/>
        <sz val="11"/>
        <color theme="1"/>
        <rFont val="Calibri"/>
        <family val="2"/>
        <scheme val="minor"/>
      </rPr>
      <t>(after onsite renewable energy generation)</t>
    </r>
  </si>
  <si>
    <t>Target Annual Energy Use (kWh/yr):</t>
  </si>
  <si>
    <r>
      <t xml:space="preserve">Design Case Site EUI (kBTU/sq.ft/yr):
</t>
    </r>
    <r>
      <rPr>
        <i/>
        <sz val="11"/>
        <color theme="1"/>
        <rFont val="Calibri"/>
        <family val="2"/>
        <scheme val="minor"/>
      </rPr>
      <t>(after onsite renewable energy generation)</t>
    </r>
  </si>
  <si>
    <t>Target Site EUI (LL51) (kBTU/sq.ft/yr):</t>
  </si>
  <si>
    <r>
      <t>Design Case Annual Electricity Use (kWh/yr)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</si>
  <si>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Design Case Annual Electricity Use (kWh/yr)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</si>
  <si>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Design Case Sum of Monthly Peak Electricity Demand (kW)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</si>
  <si>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Design Case Sum of Monthly Peak Electricity Demand (kW)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</si>
  <si>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Design Case Annual Gas Use (Mbtu/yr) (</t>
    </r>
    <r>
      <rPr>
        <b/>
        <i/>
        <sz val="11"/>
        <color theme="1"/>
        <rFont val="Calibri"/>
        <family val="2"/>
        <scheme val="minor"/>
      </rPr>
      <t>include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</si>
  <si>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>Design Case Annual Gas Use (Mbtu/yr) (</t>
    </r>
    <r>
      <rPr>
        <b/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non-regulated / process loads):</t>
    </r>
  </si>
  <si>
    <r>
      <t xml:space="preserve">Design Case </t>
    </r>
    <r>
      <rPr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EUI (kBTU/sq.ft/yr):
</t>
    </r>
    <r>
      <rPr>
        <i/>
        <sz val="11"/>
        <color theme="1"/>
        <rFont val="Calibri"/>
        <family val="2"/>
        <scheme val="minor"/>
      </rPr>
      <t>(before onsite renewable energy generation)</t>
    </r>
  </si>
  <si>
    <t>Design Case Total Annual Operational Carbon Emissions  (kgCO2e/yr):</t>
  </si>
  <si>
    <r>
      <t xml:space="preserve">Design Case </t>
    </r>
    <r>
      <rPr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EUI (kBTU/sq.ft/yr):
</t>
    </r>
    <r>
      <rPr>
        <i/>
        <sz val="11"/>
        <color theme="1"/>
        <rFont val="Calibri"/>
        <family val="2"/>
        <scheme val="minor"/>
      </rPr>
      <t>(after onsite renewable energy generation)</t>
    </r>
  </si>
  <si>
    <t>Target Source EUI (LL31/32) (kBTU/sq.ft/yr):</t>
  </si>
  <si>
    <t>Design Case Total Annual Energy Cost:</t>
  </si>
  <si>
    <t>Energy Performance Summary</t>
  </si>
  <si>
    <t>Site EUI Reduction:</t>
  </si>
  <si>
    <t>Source EUI Reduction:</t>
  </si>
  <si>
    <t>Energy Cost Reduction:</t>
  </si>
  <si>
    <t>Total Annual Energy Savings (kWh/yr):</t>
  </si>
  <si>
    <t>Total Operational Carbon Emissions Reduction  (kgCO2e/yr):</t>
  </si>
  <si>
    <t>Potable Water Use Reduction Requirement</t>
  </si>
  <si>
    <t>Is project on track to achieve applicable water use reduction requirement?</t>
  </si>
  <si>
    <t>If No, enter water use reduction (%) currently tracked:</t>
  </si>
  <si>
    <t>SD LEED Indoor Water Use Reduction Calculator Submitted?</t>
  </si>
  <si>
    <t>The following metrics should be taken from the project's SD LEED Indoor Water Use Reduction Calculator</t>
  </si>
  <si>
    <t>Base Case Annual Potable Water Use (gallons/yr):</t>
  </si>
  <si>
    <t>Design Case Annual Potable Water Use (gallons/yr):</t>
  </si>
  <si>
    <t>Water Use Reduction:</t>
  </si>
  <si>
    <t>Feasibility Studies Requirement</t>
  </si>
  <si>
    <t># of stories above grade:</t>
  </si>
  <si>
    <t>Have required feasibility studies been completed?</t>
  </si>
  <si>
    <t>Is project on track to implement onsite renewable energy generation?</t>
  </si>
  <si>
    <t>Onsite renewable energy feasibility study report submitted?</t>
  </si>
  <si>
    <t>Total Planned Annual Energy Provided by Onsite Renewables (kWh/yr):</t>
  </si>
  <si>
    <t>Is project on track to achieve net zero energy building?</t>
  </si>
  <si>
    <t>Net zero building feasibility study report submitted?</t>
  </si>
  <si>
    <t>Is project on track to incorporate green infrastructure?</t>
  </si>
  <si>
    <t>Green infrastructure feasibility study report submitted?</t>
  </si>
  <si>
    <t>Was a whole-building LCA conducted for the project?</t>
  </si>
  <si>
    <t>LCA Report Submitted to OEC?</t>
  </si>
  <si>
    <t>The following metrics should be taken from the project's final LCA report</t>
  </si>
  <si>
    <t>Baseline LCA: Total Embodied Carbon Emissions (kgCO2e):</t>
  </si>
  <si>
    <t>Final LCA: Total Embodied Carbon Emissions (kgCO2e):</t>
  </si>
  <si>
    <t>Embodied Carbon Emissions Reduction:</t>
  </si>
  <si>
    <t>Does project have electric vehicle charging equipment installed?</t>
  </si>
  <si>
    <t>Total EV Charging Load Installed (kW):</t>
  </si>
  <si>
    <t>Did project incorporate Active Design Strategies?</t>
  </si>
  <si>
    <t>Does project have a geothermal system installed?</t>
  </si>
  <si>
    <t>Type of Geothermal System Installed:</t>
  </si>
  <si>
    <t>Total Geothermal System Capacity Installed (tons):</t>
  </si>
  <si>
    <t>Total Enery Load Reduction Achieved with Geothermal System (kWh/yr):</t>
  </si>
  <si>
    <t>Does project have roof PV installed?</t>
  </si>
  <si>
    <t>Total Rooftop PV Capacity Installed (kW):</t>
  </si>
  <si>
    <t>Does project have green roof installed?</t>
  </si>
  <si>
    <t>Total Area of Installed Green Roof (SF):</t>
  </si>
  <si>
    <t>Did project incorporate Bird-Friendly Design Criteria?</t>
  </si>
  <si>
    <t>Is project an all-electric building?</t>
  </si>
  <si>
    <t>Did project implement Climate Resiliency Design Guidelines?</t>
  </si>
  <si>
    <t>Is project on track to achieve applicable certification requirement?</t>
  </si>
  <si>
    <t>If No, enter green building rating level currently tracked:</t>
  </si>
  <si>
    <t>Total # of LEED Points Targeted / Anticipated:</t>
  </si>
  <si>
    <t>Is project on track to achieve applicable energy use reduction requirement?</t>
  </si>
  <si>
    <t>If No, enter energy use reduction (%) currently tracked:</t>
  </si>
  <si>
    <t>SD Energy Model Report Submitted?</t>
  </si>
  <si>
    <t>The following metrics should be taken from the project's SD energy model report:</t>
  </si>
  <si>
    <t>Applicable EO23 Requirement:</t>
  </si>
  <si>
    <t>Has an SD whole-building LCA been performed for the project?</t>
  </si>
  <si>
    <t>Is project on track to reduce embodied carbon by at least 10%?</t>
  </si>
  <si>
    <t>If No, enter embodied carbon reduction (%) currently tracked:</t>
  </si>
  <si>
    <t>LCA Report Submitted?</t>
  </si>
  <si>
    <t>The following metrics should be taken from the project's SD LCA report</t>
  </si>
  <si>
    <t>SD Phase Proposed LCA: Total Embodied Carbon Emissions (kgCO2e):</t>
  </si>
  <si>
    <t>Applicable LL130 Requirement:</t>
  </si>
  <si>
    <t>Is project on track to include installation of electric vehicle charging equipment?</t>
  </si>
  <si>
    <t>Total Estimated EV Charging Load Installed (kW):</t>
  </si>
  <si>
    <t>Applicable EO359 Requirement:</t>
  </si>
  <si>
    <t>Is project on track to incorporate Active Design Strategies?</t>
  </si>
  <si>
    <t>Applicable LL06 Requirement:</t>
  </si>
  <si>
    <t>Is project on track to install a geothermal system?</t>
  </si>
  <si>
    <t>Type of Geothermal System to Be Installed:</t>
  </si>
  <si>
    <t>Total Estimated Geothermal System Capacity Installed (tons):</t>
  </si>
  <si>
    <t>Total Estimated Enery Load Reduction Achieved with Geothermal System (kWh/yr):</t>
  </si>
  <si>
    <t>Applicable LL92/94 Requirement:</t>
  </si>
  <si>
    <t>Is project on track to install rooftop PV?</t>
  </si>
  <si>
    <t>Total Estimated Rooftop PV Capacity to Be Installed (kW):</t>
  </si>
  <si>
    <t>Is project on track to install green roof?</t>
  </si>
  <si>
    <t>Total Estimated Area of Installed Green Roof (SF):</t>
  </si>
  <si>
    <t>Applicable LL15 Requirement:</t>
  </si>
  <si>
    <t>Is project on track to incorporate Bird-Friendly Design Criteria?</t>
  </si>
  <si>
    <t>Applicable LL154 Requirement:</t>
  </si>
  <si>
    <t>Is project on track to be constructed as an all-electric building?</t>
  </si>
  <si>
    <t>Applicable LL41 Requirement:</t>
  </si>
  <si>
    <t>Is project on track to implement Climate Resiliency Design Guidelines?</t>
  </si>
  <si>
    <t>Required Green Building Rating System Certification:</t>
  </si>
  <si>
    <t>Total points currently targeted / anticipated:</t>
  </si>
  <si>
    <t>On track?:</t>
  </si>
  <si>
    <t>Required Energy Use Reduction:</t>
  </si>
  <si>
    <t>SD Projected Site Energy Use Intensity Reduction:</t>
  </si>
  <si>
    <t xml:space="preserve">&gt; </t>
  </si>
  <si>
    <t>SD Projected Source EUI:</t>
  </si>
  <si>
    <t>SD Projected Source Energy Use Intensity Reduction:</t>
  </si>
  <si>
    <t>SD Projected Annual Energy Cost Reduction:</t>
  </si>
  <si>
    <t>SD Projected Annual Energy Use Reduction (kWh/yr):</t>
  </si>
  <si>
    <t>&gt;</t>
  </si>
  <si>
    <t>SD Projected Operational Carbon Emissions Reduction (kgCO2e):</t>
  </si>
  <si>
    <t>Required Water Use Reduction:</t>
  </si>
  <si>
    <t>SD Projected Potable Water Use Reduction (gallons/yr):</t>
  </si>
  <si>
    <t>Required Embodied Carbon Reduction:</t>
  </si>
  <si>
    <t>Embodied Carbon Emissions Reduction (kgCO2e):</t>
  </si>
  <si>
    <t>Total Carbon Emissions Reduction (kgCO2e):</t>
  </si>
  <si>
    <t>DD Energy Model Report Submitted?</t>
  </si>
  <si>
    <t>The following metrics should be taken from the project's DD energy model report:</t>
  </si>
  <si>
    <t>DD LEED Indoor Water Use Reduction Calculator Submitted?</t>
  </si>
  <si>
    <t>The following metrics should be taken from the project's DD LEED Indoor Water Use Reduction Calculator</t>
  </si>
  <si>
    <t>DD Phase Design Case Annual Potable Water Use (gallons/yr):</t>
  </si>
  <si>
    <t>Has a DD whole-building LCA been performed for the project?</t>
  </si>
  <si>
    <t>The following metrics should be taken from the project's DD LCA report</t>
  </si>
  <si>
    <t>DD Phase Proposed LCA: Total Embodied Carbon Emissions (kgCO2e):</t>
  </si>
  <si>
    <t>CD Energy Model Report Submitted?</t>
  </si>
  <si>
    <t>The following metrics should be taken from the project's CD energy model report:</t>
  </si>
  <si>
    <t>CD LEED Indoor Water Use Reduction Calculator Submitted?</t>
  </si>
  <si>
    <t>The following metrics should be taken from the project's CD LEED Indoor Water Use Reduction Calculator</t>
  </si>
  <si>
    <t>CD Phase Design Case Annual Potable Water Use (gallons/yr):</t>
  </si>
  <si>
    <t>Has a CD whole-building LCA been performed for the project?</t>
  </si>
  <si>
    <t>The following metrics should be taken from the project's CD LCA report</t>
  </si>
  <si>
    <t>CD Phase Proposed LCA: Total Embodied Carbon Emissions (kgCO2e):</t>
  </si>
  <si>
    <t>Did project achieve applicable certification requirement?</t>
  </si>
  <si>
    <t>Total # of LEED Points Anticipated / Awarded:</t>
  </si>
  <si>
    <t>Did project achieve applicable energy use reduction requirement?</t>
  </si>
  <si>
    <t>Final Energy Model Report Submitted?</t>
  </si>
  <si>
    <t>The following metrics should be taken from the project's final submitted energy model report:</t>
  </si>
  <si>
    <t>Did project achieve applicable water use reduction requirement?</t>
  </si>
  <si>
    <t>Final LEED Indoor Water Use Reduction Calculator Submitted?</t>
  </si>
  <si>
    <t>The following metrics should be taken from the project's final submitted LEED Indoor Water Use Reduction Calculator</t>
  </si>
  <si>
    <t>Final Design Case Annual Potable Water Use (gallons/yr):</t>
  </si>
  <si>
    <t>Did project implement onsite renewable energy generation?</t>
  </si>
  <si>
    <t>Did project achieve net zero energy building?</t>
  </si>
  <si>
    <t>Did project incorporate green infrastructure?</t>
  </si>
  <si>
    <t>Has an final whole-building LCA been performed for the project?</t>
  </si>
  <si>
    <t>Did project reduce embodied carbon by at least 10%?</t>
  </si>
  <si>
    <t>The following metrics should be taken from the project's final submitted LCA report</t>
  </si>
  <si>
    <t>Final Design Proposed LCA: Total Embodied Carbon Emissions (kgCO2e):</t>
  </si>
  <si>
    <t>Did project include installation of electric vehicle charging equipment?</t>
  </si>
  <si>
    <t>Did project install a geothermal system?</t>
  </si>
  <si>
    <t>Did project install rooftop PV?</t>
  </si>
  <si>
    <t>Did project install green roof?</t>
  </si>
  <si>
    <t>Was project constructed as an all-electric building?</t>
  </si>
  <si>
    <t>Compliant?:</t>
  </si>
  <si>
    <t>Group A-Assembly</t>
  </si>
  <si>
    <t>Group B-Business</t>
  </si>
  <si>
    <t>Group E-Education</t>
  </si>
  <si>
    <t>Group F-Factory</t>
  </si>
  <si>
    <t>Group H-High Hazard</t>
  </si>
  <si>
    <t>Group I-Institutional</t>
  </si>
  <si>
    <t>Group M-Mercantile</t>
  </si>
  <si>
    <t>Group R-Residential</t>
  </si>
  <si>
    <t>Group S-Storage</t>
  </si>
  <si>
    <t xml:space="preserve">(MN) 101 Financial District </t>
  </si>
  <si>
    <t>(MN) 102 Greenwhich Village / Soho</t>
  </si>
  <si>
    <t xml:space="preserve">(MN) 103 Lower East Side / Chinatown </t>
  </si>
  <si>
    <t xml:space="preserve">(MN) 104 Clinton / Chelsea </t>
  </si>
  <si>
    <t xml:space="preserve">(MN) 105 Midtown </t>
  </si>
  <si>
    <t>(MN) 106 Stuyvesant Town / Turtle Bay</t>
  </si>
  <si>
    <t>(MN) 107 Upper West Side</t>
  </si>
  <si>
    <t>(MN) 108 Upper East Side</t>
  </si>
  <si>
    <t>(MN) 109 Morningside Heights / Hamilton Heights</t>
  </si>
  <si>
    <t>(MN) 110 Central Harlem</t>
  </si>
  <si>
    <t>(MN) 111 East Harlem</t>
  </si>
  <si>
    <t>(MN) 112 Washington Heights / Inwood</t>
  </si>
  <si>
    <t xml:space="preserve">(BX) 201 Mott Haven / Melrose   </t>
  </si>
  <si>
    <t xml:space="preserve">(BX) 202 Hunts Point / Longwood </t>
  </si>
  <si>
    <t xml:space="preserve">(BX) 203 Morrisania / Crotona </t>
  </si>
  <si>
    <t xml:space="preserve">(BX) 204 Highbridge / Concourse </t>
  </si>
  <si>
    <t>(BX) 205 Fordham / University Heights</t>
  </si>
  <si>
    <t xml:space="preserve">(BX) 206 Belmont / East Tremont </t>
  </si>
  <si>
    <t xml:space="preserve">(BX) 207 Kingsbridge Heights / Bedford </t>
  </si>
  <si>
    <t xml:space="preserve">(BX) 208 Riverdale / Fieldston    </t>
  </si>
  <si>
    <t>(BX) 209 Parkchester / Soundview</t>
  </si>
  <si>
    <t xml:space="preserve">(BX) 210 Throgs Neck / Co-op City </t>
  </si>
  <si>
    <t xml:space="preserve">(BX) 211 Morris Park / Bronxdale </t>
  </si>
  <si>
    <t xml:space="preserve">(BX) 212 Williamsbridge / Baychester </t>
  </si>
  <si>
    <t xml:space="preserve">(BK) 301 Greenpoint / Williamsburg </t>
  </si>
  <si>
    <t xml:space="preserve">(BK) 302 Fort Greene / Brooklyn Heights </t>
  </si>
  <si>
    <t>(BK) 303 Bedford Stuyvesant</t>
  </si>
  <si>
    <t xml:space="preserve">(BK) 304 Bushwick </t>
  </si>
  <si>
    <t>(BK) 305 East New York / Starrett City</t>
  </si>
  <si>
    <t xml:space="preserve">(BK) 306 Park Slope / Carroll Gardens </t>
  </si>
  <si>
    <t xml:space="preserve">(BK) 307 Sunset Park </t>
  </si>
  <si>
    <t>(BK) 308 Crown Heights</t>
  </si>
  <si>
    <t>(BK) 309 S. Crown Heights / Prospect Heights</t>
  </si>
  <si>
    <t>(BK) 310 Bay Ridge / Dyker Heights</t>
  </si>
  <si>
    <t xml:space="preserve">(BK) 311 Bensonhurst </t>
  </si>
  <si>
    <t>(BK) 312 Borough Park</t>
  </si>
  <si>
    <t xml:space="preserve">(BK) 313 Coney Island </t>
  </si>
  <si>
    <t xml:space="preserve">(BK) 314 Flatbush / Midwood </t>
  </si>
  <si>
    <t xml:space="preserve">(BK) 315 Sheepshead Bay </t>
  </si>
  <si>
    <t xml:space="preserve">(BK) 316 Brownsville </t>
  </si>
  <si>
    <t xml:space="preserve">(BK) 317 East Flatbush </t>
  </si>
  <si>
    <t xml:space="preserve">(BK) 318 Flatlands / Canarsie </t>
  </si>
  <si>
    <t>(QN) 401 Astoria</t>
  </si>
  <si>
    <t>(QN) 402 Woodside / Sunnyside</t>
  </si>
  <si>
    <t>(QN) 403 Jackson Heights</t>
  </si>
  <si>
    <t>(QN) 404 Elmhurst / Corona</t>
  </si>
  <si>
    <t>(QN) 405 Ridgewood / Maspeth</t>
  </si>
  <si>
    <t>(QN) 406 Rego Park / Forest Hills</t>
  </si>
  <si>
    <t>(QN) 407 Flushing / Whitestone</t>
  </si>
  <si>
    <t>(QN) 408 Hillcrest / Fresh Meadows</t>
  </si>
  <si>
    <t>(QN) 409 Kew Gardens / Woodhaven</t>
  </si>
  <si>
    <t>(QN) 410 South Ozone Park / Howard Beach</t>
  </si>
  <si>
    <t>(QN) 411 Bayside / Little Neck</t>
  </si>
  <si>
    <t>(QN) 412 Jamaica / Hollis</t>
  </si>
  <si>
    <t>(QN) 413 Queens Village</t>
  </si>
  <si>
    <t>(QN) 414 Rockaway / Broad Channel</t>
  </si>
  <si>
    <t>(SI) 501 St. George / Stapleton</t>
  </si>
  <si>
    <t>(SI) 502 South Beach / Willowbrook</t>
  </si>
  <si>
    <t>(SI) 503 Tottenville / Great Kills</t>
  </si>
  <si>
    <t>(1) Manhattan</t>
  </si>
  <si>
    <t>(2) Manhattan</t>
  </si>
  <si>
    <t>(3) Manhattan</t>
  </si>
  <si>
    <t>(4) Manhattan</t>
  </si>
  <si>
    <t>(5) Manhattan</t>
  </si>
  <si>
    <t>(6) Manhattan</t>
  </si>
  <si>
    <t>(7) Manhattan</t>
  </si>
  <si>
    <t>(8) Manhattan / Bronx</t>
  </si>
  <si>
    <t>(9) Manhattan</t>
  </si>
  <si>
    <t>(10) Manhattan</t>
  </si>
  <si>
    <t>(11) Bronx</t>
  </si>
  <si>
    <t>(12) Bronx</t>
  </si>
  <si>
    <t>(13) Bronx</t>
  </si>
  <si>
    <t>(14) Bronx</t>
  </si>
  <si>
    <t>(15) Bronx</t>
  </si>
  <si>
    <t>(16) Bronx</t>
  </si>
  <si>
    <t>(17) Bronx</t>
  </si>
  <si>
    <t>(18) Bronx</t>
  </si>
  <si>
    <t>(19) Queens</t>
  </si>
  <si>
    <t>(20) Queens</t>
  </si>
  <si>
    <t>(21) Queens</t>
  </si>
  <si>
    <t>(22) Queens</t>
  </si>
  <si>
    <t>(23) Queens</t>
  </si>
  <si>
    <t>(24) Queens</t>
  </si>
  <si>
    <t>(25) Queens</t>
  </si>
  <si>
    <t>(26) Queens</t>
  </si>
  <si>
    <t>(27) Queens</t>
  </si>
  <si>
    <t>(28) Queens</t>
  </si>
  <si>
    <t>(29) Queens</t>
  </si>
  <si>
    <t>(30) Queens</t>
  </si>
  <si>
    <t>(31) Queens</t>
  </si>
  <si>
    <t>(32) Queens</t>
  </si>
  <si>
    <t>(33) Brooklyn</t>
  </si>
  <si>
    <t xml:space="preserve">(34) Brooklyn / Queens </t>
  </si>
  <si>
    <t>(35) Brooklyn</t>
  </si>
  <si>
    <t>(36) Brooklyn</t>
  </si>
  <si>
    <t>(37) Brooklyn</t>
  </si>
  <si>
    <t>(38) Brooklyn</t>
  </si>
  <si>
    <t>(39) Brooklyn</t>
  </si>
  <si>
    <t>(40) Brooklyn</t>
  </si>
  <si>
    <t>(41) Brooklyn</t>
  </si>
  <si>
    <t>(42) Brooklyn</t>
  </si>
  <si>
    <t>(43) Brooklyn</t>
  </si>
  <si>
    <t>(44) Brooklyn</t>
  </si>
  <si>
    <t>(45) Brooklyn</t>
  </si>
  <si>
    <t>(46) Brooklyn</t>
  </si>
  <si>
    <t>(47) Brooklyn</t>
  </si>
  <si>
    <t xml:space="preserve">(48) Brooklyn </t>
  </si>
  <si>
    <t>(49) Staten Island</t>
  </si>
  <si>
    <t>(50) Staten Island</t>
  </si>
  <si>
    <t>(51) Staten Island</t>
  </si>
  <si>
    <t>(ACS) Administration for Children's Services</t>
  </si>
  <si>
    <t>(AMMI) Museum of the Moving Image</t>
  </si>
  <si>
    <t>(AMNH) American Museum of Natural History</t>
  </si>
  <si>
    <t>(BAM) Brooklyn Academy of Music</t>
  </si>
  <si>
    <t>(BAM-H) BAM Harvey</t>
  </si>
  <si>
    <t>(BBG) Brooklyn Botanic Garden</t>
  </si>
  <si>
    <t>(BCM) Brooklyn Children's Museum</t>
  </si>
  <si>
    <t>(BkBP) Brooklyn Borough President</t>
  </si>
  <si>
    <t>(BKMA) Brooklyn Museum of Art</t>
  </si>
  <si>
    <t>(BMCC) Manhattan Community College</t>
  </si>
  <si>
    <t>(BOE) Board of Elections</t>
  </si>
  <si>
    <t>(BPL) Brooklyn Public Library</t>
  </si>
  <si>
    <t>(BxBP) Bronx Borough President</t>
  </si>
  <si>
    <t>(BXHS) Bronx County Historical Society</t>
  </si>
  <si>
    <t>(BXMA) Bronx Museum of the Arts</t>
  </si>
  <si>
    <t>(CC) City Clerk</t>
  </si>
  <si>
    <t>(CCNY) City College of New York</t>
  </si>
  <si>
    <t>(CH) Carnegie Hall Corporation</t>
  </si>
  <si>
    <t>(CHR) Commission on Human Rights</t>
  </si>
  <si>
    <t>(CJC) Criminal Justice Coordinator</t>
  </si>
  <si>
    <t>(CME) Chief Medical Examiner</t>
  </si>
  <si>
    <t>(COIB) Conflicts of Interest Board</t>
  </si>
  <si>
    <t>(COMP) Office of the Comptroller</t>
  </si>
  <si>
    <t>(Council) City Council</t>
  </si>
  <si>
    <t>(CUNY) The City University of New York</t>
  </si>
  <si>
    <t>(CUNY-CC) City University of New York - Community Colleges</t>
  </si>
  <si>
    <t>(CUNY-Sr) City University of New York - Senior Colleges</t>
  </si>
  <si>
    <t>(DA-NY) District Attorney - New York County</t>
  </si>
  <si>
    <t>(DA-Qns) District Attorney - Queens County</t>
  </si>
  <si>
    <t>(DCA) Department of Consumer Affairs</t>
  </si>
  <si>
    <t>(DCAS) Department of Citywide Administrative Services</t>
  </si>
  <si>
    <t>(DCLA) Department of Cultural Affairs</t>
  </si>
  <si>
    <t>(DCP) Department of City Planning</t>
  </si>
  <si>
    <t>(DCPS) DCAS Division of Citywide Personnel Services</t>
  </si>
  <si>
    <t>(DDC) Department of Design &amp; Construction</t>
  </si>
  <si>
    <t>(DEM) DCAS Division of Energy Management</t>
  </si>
  <si>
    <t>(DEP) Department of Environmental Protection</t>
  </si>
  <si>
    <t>(DFMC) DCAS Division of Facilities Management and Construction</t>
  </si>
  <si>
    <t>(DFTA) Department for the Aging</t>
  </si>
  <si>
    <t>(DHS) Department of Homeless Services</t>
  </si>
  <si>
    <t>(DJJ) Department of Juvenile Justice</t>
  </si>
  <si>
    <t>(DMSS) DCAS Division of Municipal Supply Services</t>
  </si>
  <si>
    <t>(DOB) Department of Buildings</t>
  </si>
  <si>
    <t>(DOC) Department of Correction</t>
  </si>
  <si>
    <t>(DOE) Department of Education</t>
  </si>
  <si>
    <t>(DOF) Department of Finance</t>
  </si>
  <si>
    <t>(DOHMH) Department of Health &amp; Mental Hygiene</t>
  </si>
  <si>
    <t>(DOI) Department of Investigation</t>
  </si>
  <si>
    <t>(DOITT) Department of Information Technology &amp; Telecommunications</t>
  </si>
  <si>
    <t>(DOP) Department of Probation</t>
  </si>
  <si>
    <t>(DORIS) DCAS Division of Records and Information Services</t>
  </si>
  <si>
    <t>(DOT) Department of Transportation</t>
  </si>
  <si>
    <t>(DPR) Department of Parks &amp; Recreation</t>
  </si>
  <si>
    <t>(DRES) DCAS Division of Real Estate Services</t>
  </si>
  <si>
    <t>(DSNY) Department of Sanitation</t>
  </si>
  <si>
    <t>(DYCD) Department of Youth and Community Development</t>
  </si>
  <si>
    <t>(EDC) NYC Economic Development Corporation</t>
  </si>
  <si>
    <t>(El Museo) El Museo del Barrio</t>
  </si>
  <si>
    <t>(EMS) Emergency Medical Services</t>
  </si>
  <si>
    <t>(FDNY) Fire Department</t>
  </si>
  <si>
    <t>(FISA) Financial Information Services Agency</t>
  </si>
  <si>
    <t>(FIT) Fashion Institute of Technology</t>
  </si>
  <si>
    <t>(FTH) Flushing Town Hall</t>
  </si>
  <si>
    <t>(HHC) Health and Hospitals Corporation</t>
  </si>
  <si>
    <t>(HPD) Department of Housing Preservation &amp; Development</t>
  </si>
  <si>
    <t>(HRA) Human Resources Administration</t>
  </si>
  <si>
    <t>(HRA/DSS) Human Resources Administration/ Department of Social Services</t>
  </si>
  <si>
    <t>(IBO) Independent Budget Office</t>
  </si>
  <si>
    <t>(ICA) P.S. 1 Contemporary Arts Center</t>
  </si>
  <si>
    <t>(JAZZ) Jazz at Lincoln Center</t>
  </si>
  <si>
    <t>(JCAL) Jamaica Center for Arts &amp; Learning</t>
  </si>
  <si>
    <t>(KBCC) Kingsborough Community College</t>
  </si>
  <si>
    <t>(KCDA) District Attorney - Kings County</t>
  </si>
  <si>
    <t>(KOCH) David H. Koch Theater</t>
  </si>
  <si>
    <t>(LAW) Law Department</t>
  </si>
  <si>
    <t>(LC) Lincoln Center for the Performing Arts</t>
  </si>
  <si>
    <t>(LPC) Landmark Preservation Commission</t>
  </si>
  <si>
    <t>(MBPO) Manhattan Borough President</t>
  </si>
  <si>
    <t>(MCNY) Museum of the City of New York</t>
  </si>
  <si>
    <t>(MJH) Museum of Jewish Heritage</t>
  </si>
  <si>
    <t>(MMA) Metropolitan Museum of Art</t>
  </si>
  <si>
    <t>(NYBG) New York Botanical Garden</t>
  </si>
  <si>
    <t>(NYCC) New York City Center, Inc.</t>
  </si>
  <si>
    <t>(NYCPM) Police Museum</t>
  </si>
  <si>
    <t xml:space="preserve">(NYHCA) New York City Housing Authority </t>
  </si>
  <si>
    <t>(NYPD) Police Department</t>
  </si>
  <si>
    <t>(NYPL) New York Public Library</t>
  </si>
  <si>
    <t>(NYSCI) New York Hall of Science</t>
  </si>
  <si>
    <t>(OACT) Office of the Actuary</t>
  </si>
  <si>
    <t>(OEM) Office of Emergency Management</t>
  </si>
  <si>
    <t>(OMB) Office of Management &amp; Budget</t>
  </si>
  <si>
    <t>(OPA) Payroll Administration</t>
  </si>
  <si>
    <t>(OTB) Off-Track Betting Corporation</t>
  </si>
  <si>
    <t>(PANY) Public Administrator - New York County</t>
  </si>
  <si>
    <t>(PUBAD) Public Advocate</t>
  </si>
  <si>
    <t>(Public) The Public Theater</t>
  </si>
  <si>
    <t>(QBCC) Queensborough Community College</t>
  </si>
  <si>
    <t>(QBG) Queens Botanical Gardens</t>
  </si>
  <si>
    <t>(QBP) Queens Borough President</t>
  </si>
  <si>
    <t>(QPL) Queens Library</t>
  </si>
  <si>
    <t>(QT) Queens Theater in the Park</t>
  </si>
  <si>
    <t>(SBS) Department of Small Business Services</t>
  </si>
  <si>
    <t>(SCA) NYC School Construction Authority</t>
  </si>
  <si>
    <t>(SHCC) Snug Harbor Cultural Center</t>
  </si>
  <si>
    <t>(SIBP) Staten Island Borough President</t>
  </si>
  <si>
    <t>(SICM) Staten Island Children's Museum</t>
  </si>
  <si>
    <t>(SIHS) Historic Richmond Town</t>
  </si>
  <si>
    <t>(SIIAS) Staten Island Museum</t>
  </si>
  <si>
    <t>(SIZS) Staten Island Zoo</t>
  </si>
  <si>
    <t>(SMH) Studio Museum in Harlem</t>
  </si>
  <si>
    <t>(TLC) NYC Taxi &amp; Limousine Commission</t>
  </si>
  <si>
    <t>(WCS-NYA) Wildlife Conservation Society Aquarium</t>
  </si>
  <si>
    <t>(WCS-ZOO) Wildlife Conservation Society Bronx Zoo</t>
  </si>
  <si>
    <t>(WH) Wave Hill Corporation</t>
  </si>
  <si>
    <r>
      <t xml:space="preserve">Anticipated date of 
</t>
    </r>
    <r>
      <rPr>
        <b/>
        <i/>
        <sz val="11"/>
        <color theme="1"/>
        <rFont val="Calibri"/>
        <family val="2"/>
        <scheme val="minor"/>
      </rPr>
      <t>design phase</t>
    </r>
    <r>
      <rPr>
        <sz val="11"/>
        <color theme="1"/>
        <rFont val="Calibri"/>
        <family val="2"/>
        <scheme val="minor"/>
      </rPr>
      <t xml:space="preserve"> completion:</t>
    </r>
  </si>
  <si>
    <r>
      <t xml:space="preserve">Anticipated date of 
</t>
    </r>
    <r>
      <rPr>
        <b/>
        <i/>
        <sz val="11"/>
        <color theme="1"/>
        <rFont val="Calibri"/>
        <family val="2"/>
        <scheme val="minor"/>
      </rPr>
      <t>construction</t>
    </r>
    <r>
      <rPr>
        <sz val="11"/>
        <color theme="1"/>
        <rFont val="Calibri"/>
        <family val="2"/>
        <scheme val="minor"/>
      </rPr>
      <t xml:space="preserve"> completion:</t>
    </r>
  </si>
  <si>
    <t>Max source EUI of 38 kBTU/sf/yr (LL51)</t>
  </si>
  <si>
    <t>Email:</t>
  </si>
  <si>
    <t>Additional Applicable Requirements</t>
  </si>
  <si>
    <t>Capital Green Building Program - Project Intake + Tracking Form</t>
  </si>
  <si>
    <t>Project Information</t>
  </si>
  <si>
    <t xml:space="preserve"> Schematic Design Phase Tracking</t>
  </si>
  <si>
    <t>Design Development Phase Tracking</t>
  </si>
  <si>
    <t>Construction Documents Phase Tracking</t>
  </si>
  <si>
    <t>Final Project Outcome Reporting</t>
  </si>
  <si>
    <t>Schematic Design Phase Summary</t>
  </si>
  <si>
    <t>Design Development Phase Summary</t>
  </si>
  <si>
    <t>Construction Documents Phase Summary</t>
  </si>
  <si>
    <t>Final Project Outcome Summary</t>
  </si>
  <si>
    <t>Geothermal System Alt Requirement (LL06)</t>
  </si>
  <si>
    <t>Sustainable Roofs Requirement (LL92/94)</t>
  </si>
  <si>
    <t>Bird-Friendly Design Requirement (LL15)</t>
  </si>
  <si>
    <t>All-Electric Buildings Requirement (LL154)</t>
  </si>
  <si>
    <t>Climate Resiliency Design Requirement (LL41)</t>
  </si>
  <si>
    <t>Applicable Feasibility Studies Requirement: (Complete Studies by end of SD or before begin of 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</si>
</sst>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_);_(* \(#,##0\);_(* &quot;-&quot;?_);_(@_)"/>
    <numFmt numFmtId="168" formatCode="_(* #,##0_);_(* \(#,##0\);_(* &quot;-&quot;???_);_(@_)"/>
    <numFmt numFmtId="169" formatCode="_(&quot;$&quot;* #,##0_);_(&quot;$&quot;* \(#,##0\);_(&quot;$&quot;* &quot;-&quot;??_);_(@_)"/>
    <numFmt numFmtId="170" formatCode="0.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Gotham Book"/>
      <family val="3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4" fillId="7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13" xfId="0" applyFont="1" applyBorder="1"/>
    <xf numFmtId="0" fontId="0" fillId="0" borderId="14" xfId="0" applyBorder="1" applyAlignment="1">
      <alignment horizontal="left"/>
    </xf>
    <xf numFmtId="0" fontId="10" fillId="0" borderId="15" xfId="0" applyFont="1" applyBorder="1"/>
    <xf numFmtId="0" fontId="9" fillId="0" borderId="15" xfId="0" applyFont="1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0" fontId="10" fillId="0" borderId="18" xfId="0" applyFont="1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25" xfId="0" applyBorder="1" applyAlignment="1">
      <alignment horizontal="left"/>
    </xf>
    <xf numFmtId="0" fontId="0" fillId="0" borderId="22" xfId="0" applyBorder="1"/>
    <xf numFmtId="43" fontId="3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3" fillId="11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166" fontId="3" fillId="3" borderId="20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43" fontId="0" fillId="0" borderId="0" xfId="0" applyNumberFormat="1"/>
    <xf numFmtId="165" fontId="0" fillId="0" borderId="0" xfId="0" applyNumberFormat="1"/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3" applyFont="1" applyAlignment="1">
      <alignment horizontal="left"/>
    </xf>
    <xf numFmtId="165" fontId="5" fillId="0" borderId="0" xfId="1" applyNumberFormat="1" applyFont="1"/>
    <xf numFmtId="164" fontId="3" fillId="11" borderId="20" xfId="1" applyNumberFormat="1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9" fontId="0" fillId="0" borderId="0" xfId="3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7" fontId="14" fillId="7" borderId="1" xfId="0" applyNumberFormat="1" applyFont="1" applyFill="1" applyBorder="1" applyAlignment="1">
      <alignment horizontal="center" vertical="center"/>
    </xf>
    <xf numFmtId="166" fontId="14" fillId="7" borderId="1" xfId="0" applyNumberFormat="1" applyFon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vertical="center"/>
      <protection locked="0"/>
    </xf>
    <xf numFmtId="44" fontId="0" fillId="2" borderId="20" xfId="2" applyFont="1" applyFill="1" applyBorder="1" applyAlignment="1" applyProtection="1">
      <alignment vertical="center"/>
      <protection locked="0"/>
    </xf>
    <xf numFmtId="164" fontId="0" fillId="2" borderId="27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0" applyNumberFormat="1" applyFill="1" applyBorder="1" applyAlignment="1" applyProtection="1">
      <alignment horizontal="center" vertical="center"/>
      <protection locked="0"/>
    </xf>
    <xf numFmtId="44" fontId="0" fillId="2" borderId="20" xfId="2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164" fontId="3" fillId="14" borderId="1" xfId="1" applyNumberFormat="1" applyFont="1" applyFill="1" applyBorder="1" applyAlignment="1">
      <alignment vertical="center"/>
    </xf>
    <xf numFmtId="0" fontId="0" fillId="2" borderId="20" xfId="3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32" xfId="0" applyBorder="1"/>
    <xf numFmtId="166" fontId="0" fillId="4" borderId="32" xfId="0" applyNumberFormat="1" applyFill="1" applyBorder="1"/>
    <xf numFmtId="44" fontId="0" fillId="4" borderId="32" xfId="0" applyNumberFormat="1" applyFill="1" applyBorder="1"/>
    <xf numFmtId="164" fontId="0" fillId="3" borderId="0" xfId="1" applyNumberFormat="1" applyFont="1" applyFill="1" applyBorder="1"/>
    <xf numFmtId="164" fontId="0" fillId="4" borderId="32" xfId="1" applyNumberFormat="1" applyFont="1" applyFill="1" applyBorder="1"/>
    <xf numFmtId="0" fontId="0" fillId="0" borderId="34" xfId="0" applyBorder="1"/>
    <xf numFmtId="0" fontId="0" fillId="0" borderId="11" xfId="0" applyBorder="1"/>
    <xf numFmtId="0" fontId="0" fillId="0" borderId="35" xfId="0" applyBorder="1"/>
    <xf numFmtId="164" fontId="0" fillId="0" borderId="32" xfId="0" applyNumberFormat="1" applyBorder="1"/>
    <xf numFmtId="9" fontId="0" fillId="0" borderId="5" xfId="3" applyFont="1" applyBorder="1"/>
    <xf numFmtId="0" fontId="0" fillId="15" borderId="0" xfId="0" applyFill="1"/>
    <xf numFmtId="43" fontId="3" fillId="3" borderId="20" xfId="0" applyNumberFormat="1" applyFont="1" applyFill="1" applyBorder="1"/>
    <xf numFmtId="0" fontId="3" fillId="3" borderId="27" xfId="0" applyFont="1" applyFill="1" applyBorder="1" applyAlignment="1">
      <alignment horizontal="center"/>
    </xf>
    <xf numFmtId="43" fontId="5" fillId="3" borderId="1" xfId="0" applyNumberFormat="1" applyFont="1" applyFill="1" applyBorder="1"/>
    <xf numFmtId="43" fontId="5" fillId="3" borderId="1" xfId="0" applyNumberFormat="1" applyFont="1" applyFill="1" applyBorder="1" applyAlignment="1">
      <alignment horizontal="left"/>
    </xf>
    <xf numFmtId="43" fontId="5" fillId="3" borderId="3" xfId="0" applyNumberFormat="1" applyFont="1" applyFill="1" applyBorder="1"/>
    <xf numFmtId="43" fontId="5" fillId="3" borderId="3" xfId="0" applyNumberFormat="1" applyFont="1" applyFill="1" applyBorder="1" applyAlignment="1">
      <alignment horizontal="left"/>
    </xf>
    <xf numFmtId="0" fontId="3" fillId="11" borderId="27" xfId="0" applyFont="1" applyFill="1" applyBorder="1" applyAlignment="1">
      <alignment horizontal="center"/>
    </xf>
    <xf numFmtId="43" fontId="5" fillId="11" borderId="1" xfId="0" applyNumberFormat="1" applyFont="1" applyFill="1" applyBorder="1"/>
    <xf numFmtId="170" fontId="3" fillId="11" borderId="20" xfId="0" applyNumberFormat="1" applyFont="1" applyFill="1" applyBorder="1" applyAlignment="1">
      <alignment horizontal="center" vertical="center"/>
    </xf>
    <xf numFmtId="43" fontId="5" fillId="11" borderId="3" xfId="0" applyNumberFormat="1" applyFont="1" applyFill="1" applyBorder="1"/>
    <xf numFmtId="43" fontId="5" fillId="11" borderId="1" xfId="0" applyNumberFormat="1" applyFont="1" applyFill="1" applyBorder="1" applyAlignment="1">
      <alignment horizontal="left"/>
    </xf>
    <xf numFmtId="43" fontId="5" fillId="11" borderId="3" xfId="0" applyNumberFormat="1" applyFont="1" applyFill="1" applyBorder="1" applyAlignment="1">
      <alignment horizontal="left"/>
    </xf>
    <xf numFmtId="0" fontId="0" fillId="0" borderId="0" xfId="0" applyAlignment="1">
      <alignment vertical="center" wrapText="1"/>
    </xf>
    <xf numFmtId="43" fontId="3" fillId="11" borderId="20" xfId="0" applyNumberFormat="1" applyFont="1" applyFill="1" applyBorder="1" applyAlignment="1">
      <alignment vertical="center"/>
    </xf>
    <xf numFmtId="164" fontId="0" fillId="4" borderId="32" xfId="0" applyNumberFormat="1" applyFill="1" applyBorder="1"/>
    <xf numFmtId="0" fontId="0" fillId="2" borderId="20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horizontal="right" vertical="center" wrapText="1"/>
    </xf>
    <xf numFmtId="0" fontId="0" fillId="16" borderId="20" xfId="0" applyFill="1" applyBorder="1" applyAlignment="1" applyProtection="1">
      <alignment horizontal="center" vertical="center"/>
      <protection locked="0"/>
    </xf>
    <xf numFmtId="0" fontId="8" fillId="16" borderId="20" xfId="0" applyFont="1" applyFill="1" applyBorder="1" applyAlignment="1" applyProtection="1">
      <alignment horizontal="center" vertical="center" wrapText="1"/>
      <protection locked="0"/>
    </xf>
    <xf numFmtId="0" fontId="8" fillId="16" borderId="2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9" fontId="5" fillId="0" borderId="0" xfId="3" applyFont="1" applyAlignment="1">
      <alignment horizontal="left"/>
    </xf>
    <xf numFmtId="0" fontId="13" fillId="0" borderId="0" xfId="0" applyFont="1"/>
    <xf numFmtId="0" fontId="16" fillId="0" borderId="0" xfId="0" applyFont="1" applyAlignment="1">
      <alignment horizontal="left" vertical="center"/>
    </xf>
    <xf numFmtId="0" fontId="0" fillId="2" borderId="20" xfId="0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right" vertical="center"/>
    </xf>
    <xf numFmtId="164" fontId="0" fillId="3" borderId="0" xfId="1" applyNumberFormat="1" applyFont="1" applyFill="1" applyBorder="1" applyAlignment="1">
      <alignment vertical="center"/>
    </xf>
    <xf numFmtId="164" fontId="0" fillId="4" borderId="32" xfId="1" applyNumberFormat="1" applyFont="1" applyFill="1" applyBorder="1" applyAlignment="1">
      <alignment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wrapText="1"/>
    </xf>
    <xf numFmtId="0" fontId="0" fillId="17" borderId="30" xfId="0" applyFill="1" applyBorder="1" applyAlignment="1">
      <alignment horizontal="center" wrapText="1"/>
    </xf>
    <xf numFmtId="0" fontId="0" fillId="17" borderId="30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Alignment="1">
      <alignment horizontal="left" vertical="center"/>
    </xf>
    <xf numFmtId="9" fontId="3" fillId="14" borderId="9" xfId="3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9" fontId="0" fillId="2" borderId="20" xfId="2" applyNumberFormat="1" applyFont="1" applyFill="1" applyBorder="1" applyAlignment="1" applyProtection="1">
      <alignment horizontal="left" vertical="center"/>
      <protection locked="0"/>
    </xf>
    <xf numFmtId="14" fontId="0" fillId="2" borderId="20" xfId="0" applyNumberFormat="1" applyFill="1" applyBorder="1" applyAlignment="1" applyProtection="1">
      <alignment horizontal="left" vertical="center"/>
      <protection locked="0"/>
    </xf>
    <xf numFmtId="0" fontId="17" fillId="2" borderId="20" xfId="4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0" fillId="2" borderId="20" xfId="0" applyFont="1" applyFill="1" applyBorder="1" applyAlignment="1" applyProtection="1">
      <alignment horizontal="center" vertical="center" wrapText="1"/>
      <protection locked="0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ont="1" applyFill="1" applyBorder="1" applyAlignment="1" applyProtection="1">
      <alignment vertical="center"/>
      <protection locked="0"/>
    </xf>
    <xf numFmtId="0" fontId="0" fillId="2" borderId="20" xfId="0" applyFont="1" applyFill="1" applyBorder="1" applyAlignment="1" applyProtection="1">
      <alignment horizontal="left" vertical="center"/>
      <protection locked="0"/>
    </xf>
    <xf numFmtId="43" fontId="5" fillId="11" borderId="9" xfId="0" applyNumberFormat="1" applyFont="1" applyFill="1" applyBorder="1"/>
    <xf numFmtId="43" fontId="5" fillId="11" borderId="9" xfId="0" applyNumberFormat="1" applyFont="1" applyFill="1" applyBorder="1" applyAlignment="1">
      <alignment horizontal="left"/>
    </xf>
    <xf numFmtId="0" fontId="3" fillId="11" borderId="20" xfId="0" applyFont="1" applyFill="1" applyBorder="1" applyAlignment="1">
      <alignment horizontal="center" vertical="center"/>
    </xf>
    <xf numFmtId="43" fontId="5" fillId="3" borderId="9" xfId="0" applyNumberFormat="1" applyFont="1" applyFill="1" applyBorder="1"/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43" fontId="5" fillId="3" borderId="9" xfId="0" applyNumberFormat="1" applyFont="1" applyFill="1" applyBorder="1" applyAlignment="1">
      <alignment horizontal="left"/>
    </xf>
    <xf numFmtId="0" fontId="0" fillId="16" borderId="20" xfId="0" applyFill="1" applyBorder="1" applyAlignment="1" applyProtection="1">
      <alignment horizontal="center" vertical="center"/>
    </xf>
    <xf numFmtId="0" fontId="8" fillId="16" borderId="20" xfId="0" applyFont="1" applyFill="1" applyBorder="1" applyAlignment="1" applyProtection="1">
      <alignment horizontal="center" vertical="center"/>
    </xf>
    <xf numFmtId="0" fontId="8" fillId="16" borderId="20" xfId="0" applyFont="1" applyFill="1" applyBorder="1" applyAlignment="1" applyProtection="1">
      <alignment horizontal="center" vertical="center" wrapText="1"/>
    </xf>
    <xf numFmtId="0" fontId="8" fillId="16" borderId="2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66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3" borderId="0" xfId="0" applyNumberFormat="1" applyFill="1" applyBorder="1"/>
    <xf numFmtId="0" fontId="0" fillId="0" borderId="0" xfId="0" applyBorder="1" applyAlignment="1">
      <alignment horizontal="center" vertical="center"/>
    </xf>
    <xf numFmtId="164" fontId="0" fillId="3" borderId="0" xfId="0" applyNumberFormat="1" applyFill="1" applyBorder="1"/>
    <xf numFmtId="0" fontId="3" fillId="0" borderId="0" xfId="0" applyFont="1" applyBorder="1" applyAlignment="1">
      <alignment horizontal="center"/>
    </xf>
    <xf numFmtId="164" fontId="0" fillId="0" borderId="0" xfId="0" applyNumberFormat="1" applyBorder="1"/>
    <xf numFmtId="0" fontId="7" fillId="10" borderId="0" xfId="0" applyFont="1" applyFill="1" applyAlignment="1">
      <alignment horizontal="center" vertical="center"/>
    </xf>
    <xf numFmtId="0" fontId="0" fillId="2" borderId="37" xfId="0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18" fillId="11" borderId="23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19" fillId="1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16" borderId="28" xfId="0" applyFill="1" applyBorder="1" applyAlignment="1" applyProtection="1">
      <alignment horizontal="center" vertical="center"/>
      <protection locked="0"/>
    </xf>
    <xf numFmtId="0" fontId="0" fillId="16" borderId="29" xfId="0" applyFill="1" applyBorder="1" applyAlignment="1" applyProtection="1">
      <alignment horizontal="center" vertical="center"/>
      <protection locked="0"/>
    </xf>
    <xf numFmtId="0" fontId="0" fillId="16" borderId="30" xfId="0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6" fillId="5" borderId="5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5" fillId="0" borderId="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9" fontId="3" fillId="14" borderId="1" xfId="3" applyFont="1" applyFill="1" applyBorder="1" applyAlignment="1">
      <alignment horizontal="center"/>
    </xf>
    <xf numFmtId="9" fontId="3" fillId="14" borderId="3" xfId="3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4" fontId="3" fillId="14" borderId="6" xfId="0" applyNumberFormat="1" applyFont="1" applyFill="1" applyBorder="1" applyAlignment="1">
      <alignment horizontal="center" vertical="center"/>
    </xf>
    <xf numFmtId="164" fontId="3" fillId="1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13" borderId="11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9" fontId="3" fillId="14" borderId="9" xfId="3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9" borderId="11" xfId="0" applyFont="1" applyFill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2" fillId="5" borderId="11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16" borderId="28" xfId="0" applyFill="1" applyBorder="1" applyAlignment="1" applyProtection="1">
      <alignment horizontal="center" vertical="center"/>
    </xf>
    <xf numFmtId="0" fontId="0" fillId="16" borderId="29" xfId="0" applyFill="1" applyBorder="1" applyAlignment="1" applyProtection="1">
      <alignment horizontal="center" vertical="center"/>
    </xf>
    <xf numFmtId="0" fontId="0" fillId="16" borderId="30" xfId="0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7" borderId="6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9" borderId="0" xfId="0" applyFont="1" applyFill="1" applyAlignment="1">
      <alignment horizontal="center"/>
    </xf>
    <xf numFmtId="0" fontId="0" fillId="0" borderId="1" xfId="0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0" fillId="18" borderId="0" xfId="0" applyFont="1" applyFill="1" applyAlignment="1">
      <alignment horizontal="center"/>
    </xf>
    <xf numFmtId="0" fontId="21" fillId="18" borderId="0" xfId="0" applyFont="1" applyFill="1" applyAlignment="1">
      <alignment horizontal="center"/>
    </xf>
    <xf numFmtId="0" fontId="15" fillId="7" borderId="23" xfId="0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0" fillId="7" borderId="37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9" fontId="0" fillId="0" borderId="23" xfId="3" applyFont="1" applyBorder="1" applyAlignment="1">
      <alignment horizontal="center"/>
    </xf>
    <xf numFmtId="9" fontId="0" fillId="0" borderId="24" xfId="3" applyFont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17" borderId="23" xfId="0" applyFont="1" applyFill="1" applyBorder="1" applyAlignment="1">
      <alignment horizontal="right" vertical="center"/>
    </xf>
    <xf numFmtId="0" fontId="5" fillId="17" borderId="26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9" fontId="0" fillId="0" borderId="37" xfId="3" applyFont="1" applyBorder="1" applyAlignment="1">
      <alignment horizontal="center"/>
    </xf>
    <xf numFmtId="0" fontId="0" fillId="7" borderId="23" xfId="0" applyFill="1" applyBorder="1" applyAlignment="1">
      <alignment horizontal="center" vertical="center" wrapText="1"/>
    </xf>
    <xf numFmtId="0" fontId="3" fillId="0" borderId="32" xfId="0" applyFont="1" applyBorder="1" applyAlignment="1">
      <alignment horizontal="right"/>
    </xf>
    <xf numFmtId="166" fontId="0" fillId="0" borderId="23" xfId="3" applyNumberFormat="1" applyFont="1" applyBorder="1" applyAlignment="1">
      <alignment horizontal="center"/>
    </xf>
    <xf numFmtId="166" fontId="0" fillId="0" borderId="24" xfId="3" applyNumberFormat="1" applyFont="1" applyBorder="1" applyAlignment="1">
      <alignment horizontal="center"/>
    </xf>
    <xf numFmtId="0" fontId="3" fillId="0" borderId="2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0" fillId="0" borderId="23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FDC9-3179-45A2-B735-F45E07C081A3}">
  <sheetPr>
    <tabColor theme="2" tint="-0.249977111117893"/>
  </sheetPr>
  <dimension ref="A1:AI178"/>
  <sheetViews>
    <sheetView tabSelected="1" zoomScale="90" zoomScaleNormal="90" workbookViewId="0">
      <selection activeCell="I31" sqref="I31"/>
    </sheetView>
  </sheetViews>
  <sheetFormatPr defaultRowHeight="15"/>
  <cols>
    <col min="1" max="1" width="31.85546875" customWidth="1"/>
    <col min="2" max="2" width="40.7109375" customWidth="1"/>
    <col min="4" max="4" width="13.85546875" customWidth="1"/>
    <col min="5" max="5" width="31.5703125" customWidth="1"/>
    <col min="6" max="6" width="2.140625" customWidth="1"/>
    <col min="7" max="7" width="34.85546875" customWidth="1"/>
    <col min="8" max="8" width="11.28515625" customWidth="1"/>
    <col min="9" max="9" width="54.7109375" customWidth="1"/>
    <col min="10" max="10" width="7.5703125" customWidth="1"/>
    <col min="11" max="11" width="34.28515625" customWidth="1"/>
    <col min="12" max="12" width="2.140625" customWidth="1"/>
    <col min="13" max="13" width="2" customWidth="1"/>
    <col min="20" max="21" width="9.140625" customWidth="1"/>
    <col min="22" max="35" width="9.140625" hidden="1" customWidth="1"/>
  </cols>
  <sheetData>
    <row r="1" spans="1:30" ht="21">
      <c r="A1" s="155" t="s">
        <v>539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30" ht="21">
      <c r="A2" s="169" t="s">
        <v>540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30" ht="15.75" thickBot="1">
      <c r="A3" s="112"/>
    </row>
    <row r="4" spans="1:30" ht="15.75" thickBot="1">
      <c r="A4" s="111" t="s">
        <v>0</v>
      </c>
      <c r="B4" s="83"/>
      <c r="G4" s="112" t="s">
        <v>1</v>
      </c>
      <c r="H4" s="166"/>
      <c r="I4" s="167"/>
      <c r="J4" s="126" t="s">
        <v>537</v>
      </c>
      <c r="K4" s="125"/>
    </row>
    <row r="5" spans="1:30" ht="15.75" thickBot="1">
      <c r="A5" s="102" t="s">
        <v>2</v>
      </c>
      <c r="B5" s="93"/>
      <c r="G5" s="112" t="s">
        <v>3</v>
      </c>
      <c r="H5" s="166"/>
      <c r="I5" s="167"/>
      <c r="J5" s="126" t="s">
        <v>537</v>
      </c>
      <c r="K5" s="125"/>
    </row>
    <row r="6" spans="1:30" ht="15.75" thickBot="1">
      <c r="A6" s="102" t="s">
        <v>4</v>
      </c>
      <c r="B6" s="93"/>
      <c r="G6" s="112" t="s">
        <v>5</v>
      </c>
      <c r="H6" s="166"/>
      <c r="I6" s="167"/>
      <c r="J6" s="126" t="s">
        <v>537</v>
      </c>
      <c r="K6" s="125"/>
      <c r="W6" t="s">
        <v>6</v>
      </c>
      <c r="AD6" t="s">
        <v>7</v>
      </c>
    </row>
    <row r="7" spans="1:30" ht="15.75" thickBot="1">
      <c r="A7" s="111" t="s">
        <v>8</v>
      </c>
      <c r="B7" s="166"/>
      <c r="C7" s="167"/>
      <c r="G7" s="112" t="s">
        <v>9</v>
      </c>
      <c r="H7" s="166"/>
      <c r="I7" s="167"/>
      <c r="J7" s="126" t="s">
        <v>537</v>
      </c>
      <c r="K7" s="125"/>
      <c r="V7" t="s">
        <v>10</v>
      </c>
      <c r="W7" t="s">
        <v>11</v>
      </c>
      <c r="AD7" t="s">
        <v>12</v>
      </c>
    </row>
    <row r="8" spans="1:30" ht="15.75" thickBot="1">
      <c r="A8" s="111" t="s">
        <v>13</v>
      </c>
      <c r="B8" s="172"/>
      <c r="C8" s="173"/>
      <c r="D8" s="168" t="s">
        <v>36</v>
      </c>
      <c r="E8" s="168"/>
      <c r="G8" s="112" t="s">
        <v>14</v>
      </c>
      <c r="H8" s="166"/>
      <c r="I8" s="167"/>
      <c r="J8" s="126" t="s">
        <v>537</v>
      </c>
      <c r="K8" s="125"/>
      <c r="V8" t="s">
        <v>15</v>
      </c>
      <c r="W8" t="s">
        <v>16</v>
      </c>
      <c r="AD8" t="s">
        <v>17</v>
      </c>
    </row>
    <row r="9" spans="1:30" ht="15.75" thickBot="1">
      <c r="A9" s="111" t="s">
        <v>18</v>
      </c>
      <c r="B9" s="172"/>
      <c r="C9" s="173"/>
      <c r="D9" s="168" t="s">
        <v>36</v>
      </c>
      <c r="E9" s="168"/>
      <c r="V9" t="s">
        <v>19</v>
      </c>
      <c r="W9" t="s">
        <v>20</v>
      </c>
      <c r="AD9" t="s">
        <v>21</v>
      </c>
    </row>
    <row r="10" spans="1:30" ht="15.75" thickBot="1">
      <c r="A10" s="111" t="s">
        <v>22</v>
      </c>
      <c r="B10" s="166"/>
      <c r="C10" s="174"/>
      <c r="D10" s="167"/>
      <c r="E10" s="127" t="s">
        <v>36</v>
      </c>
      <c r="F10" s="127"/>
      <c r="G10" s="162" t="s">
        <v>45</v>
      </c>
      <c r="H10" s="156"/>
      <c r="I10" s="157"/>
      <c r="W10" t="s">
        <v>23</v>
      </c>
      <c r="AD10" t="s">
        <v>24</v>
      </c>
    </row>
    <row r="11" spans="1:30" ht="15.75" thickBot="1">
      <c r="A11" s="111" t="s">
        <v>25</v>
      </c>
      <c r="B11" s="166"/>
      <c r="C11" s="174"/>
      <c r="D11" s="167"/>
      <c r="E11" s="127" t="s">
        <v>36</v>
      </c>
      <c r="F11" s="127"/>
      <c r="G11" s="162"/>
      <c r="H11" s="158"/>
      <c r="I11" s="159"/>
      <c r="W11" t="s">
        <v>26</v>
      </c>
    </row>
    <row r="12" spans="1:30" ht="15.75" thickBot="1">
      <c r="G12" s="162"/>
      <c r="H12" s="158"/>
      <c r="I12" s="159"/>
      <c r="W12" t="s">
        <v>27</v>
      </c>
    </row>
    <row r="13" spans="1:30" ht="15.75" thickBot="1">
      <c r="A13" s="84" t="s">
        <v>28</v>
      </c>
      <c r="B13" s="123"/>
      <c r="G13" s="162"/>
      <c r="H13" s="158"/>
      <c r="I13" s="159"/>
      <c r="W13" t="s">
        <v>29</v>
      </c>
    </row>
    <row r="14" spans="1:30" ht="15" customHeight="1" thickBot="1">
      <c r="A14" s="85" t="s">
        <v>30</v>
      </c>
      <c r="B14" s="123"/>
      <c r="H14" s="160"/>
      <c r="I14" s="161"/>
      <c r="W14" t="s">
        <v>31</v>
      </c>
    </row>
    <row r="15" spans="1:30" ht="15.75" thickBot="1">
      <c r="W15" t="s">
        <v>32</v>
      </c>
    </row>
    <row r="16" spans="1:30" ht="30" customHeight="1" thickBot="1">
      <c r="A16" s="84" t="s">
        <v>534</v>
      </c>
      <c r="B16" s="124"/>
      <c r="W16" t="s">
        <v>33</v>
      </c>
    </row>
    <row r="17" spans="1:29" ht="31.5" customHeight="1" thickBot="1">
      <c r="A17" s="84" t="s">
        <v>535</v>
      </c>
      <c r="B17" s="124"/>
      <c r="G17" s="163" t="s">
        <v>538</v>
      </c>
      <c r="H17" s="164"/>
      <c r="I17" s="165"/>
      <c r="W17" t="s">
        <v>34</v>
      </c>
    </row>
    <row r="18" spans="1:29" ht="15.75" thickBot="1">
      <c r="G18" s="176" t="s">
        <v>47</v>
      </c>
      <c r="H18" s="177"/>
      <c r="I18" s="94"/>
      <c r="J18" s="122" t="s">
        <v>36</v>
      </c>
      <c r="W18" t="s">
        <v>123</v>
      </c>
    </row>
    <row r="19" spans="1:29" ht="15.75" thickBot="1">
      <c r="A19" s="111" t="s">
        <v>35</v>
      </c>
      <c r="B19" s="129"/>
      <c r="C19" s="168" t="s">
        <v>36</v>
      </c>
      <c r="D19" s="168"/>
      <c r="G19" s="178" t="s">
        <v>51</v>
      </c>
      <c r="H19" s="178"/>
      <c r="I19" s="53"/>
      <c r="J19" s="8" t="s">
        <v>36</v>
      </c>
      <c r="W19" t="s">
        <v>536</v>
      </c>
    </row>
    <row r="20" spans="1:29" ht="15.75" thickBot="1">
      <c r="G20" s="178" t="s">
        <v>55</v>
      </c>
      <c r="H20" s="178"/>
      <c r="I20" s="53"/>
      <c r="J20" s="8" t="s">
        <v>36</v>
      </c>
      <c r="W20" t="s">
        <v>37</v>
      </c>
    </row>
    <row r="21" spans="1:29" ht="15.75" thickBot="1">
      <c r="A21" s="111" t="s">
        <v>39</v>
      </c>
      <c r="B21" s="130"/>
      <c r="C21" s="171" t="s">
        <v>36</v>
      </c>
      <c r="D21" s="168"/>
      <c r="G21" s="178" t="s">
        <v>549</v>
      </c>
      <c r="H21" s="178"/>
      <c r="I21" s="53"/>
      <c r="J21" s="8" t="s">
        <v>36</v>
      </c>
      <c r="W21" t="s">
        <v>38</v>
      </c>
    </row>
    <row r="22" spans="1:29" ht="15.75" thickBot="1">
      <c r="A22" s="111" t="s">
        <v>40</v>
      </c>
      <c r="B22" s="131"/>
      <c r="C22" s="171" t="s">
        <v>36</v>
      </c>
      <c r="D22" s="168"/>
      <c r="F22" s="103"/>
      <c r="G22" s="175" t="s">
        <v>550</v>
      </c>
      <c r="H22" s="175"/>
      <c r="I22" s="53"/>
      <c r="J22" s="8" t="s">
        <v>36</v>
      </c>
      <c r="W22" t="s">
        <v>41</v>
      </c>
    </row>
    <row r="23" spans="1:29" ht="15.75" thickBot="1">
      <c r="G23" s="175" t="s">
        <v>551</v>
      </c>
      <c r="H23" s="175"/>
      <c r="I23" s="53"/>
      <c r="J23" s="8" t="s">
        <v>36</v>
      </c>
      <c r="W23" t="s">
        <v>42</v>
      </c>
    </row>
    <row r="24" spans="1:29" ht="33" customHeight="1" thickBot="1">
      <c r="A24" s="85" t="s">
        <v>43</v>
      </c>
      <c r="B24" s="128"/>
      <c r="C24" s="170" t="s">
        <v>36</v>
      </c>
      <c r="D24" s="170"/>
      <c r="G24" s="175" t="s">
        <v>552</v>
      </c>
      <c r="H24" s="175"/>
      <c r="I24" s="53"/>
      <c r="J24" s="8" t="s">
        <v>36</v>
      </c>
    </row>
    <row r="25" spans="1:29" ht="15.75" thickBot="1">
      <c r="C25" s="35"/>
      <c r="D25" s="35"/>
      <c r="G25" s="175" t="s">
        <v>553</v>
      </c>
      <c r="H25" s="175"/>
      <c r="I25" s="53"/>
      <c r="J25" s="8" t="s">
        <v>36</v>
      </c>
    </row>
    <row r="26" spans="1:29" ht="48" customHeight="1" thickBot="1">
      <c r="A26" s="85" t="s">
        <v>46</v>
      </c>
      <c r="B26" s="128"/>
      <c r="C26" s="104" t="s">
        <v>36</v>
      </c>
      <c r="D26" s="35"/>
    </row>
    <row r="27" spans="1:29" ht="15.75" thickBot="1">
      <c r="C27" s="35"/>
      <c r="D27" s="35"/>
      <c r="W27" t="s">
        <v>44</v>
      </c>
      <c r="AC27" t="s">
        <v>48</v>
      </c>
    </row>
    <row r="28" spans="1:29" ht="30.75" thickBot="1">
      <c r="A28" s="85" t="s">
        <v>49</v>
      </c>
      <c r="B28" s="128"/>
      <c r="C28" s="104" t="s">
        <v>36</v>
      </c>
      <c r="D28" s="35"/>
      <c r="W28" t="s">
        <v>53</v>
      </c>
      <c r="AC28" t="s">
        <v>54</v>
      </c>
    </row>
    <row r="29" spans="1:29" ht="15.75" thickBot="1">
      <c r="C29" s="35"/>
      <c r="D29" s="35"/>
      <c r="W29" t="s">
        <v>56</v>
      </c>
    </row>
    <row r="30" spans="1:29" ht="63" customHeight="1" thickBot="1">
      <c r="A30" s="85" t="s">
        <v>57</v>
      </c>
      <c r="B30" s="128"/>
      <c r="C30" s="8" t="s">
        <v>36</v>
      </c>
      <c r="D30" s="35"/>
      <c r="W30" t="s">
        <v>61</v>
      </c>
      <c r="AC30" t="s">
        <v>52</v>
      </c>
    </row>
    <row r="31" spans="1:29">
      <c r="W31" t="s">
        <v>64</v>
      </c>
      <c r="AC31" t="s">
        <v>54</v>
      </c>
    </row>
    <row r="32" spans="1:29">
      <c r="W32" t="s">
        <v>67</v>
      </c>
    </row>
    <row r="33" spans="23:29">
      <c r="W33" t="s">
        <v>42</v>
      </c>
      <c r="AC33" t="s">
        <v>70</v>
      </c>
    </row>
    <row r="34" spans="23:29">
      <c r="AC34" t="s">
        <v>54</v>
      </c>
    </row>
    <row r="35" spans="23:29">
      <c r="W35" t="s">
        <v>73</v>
      </c>
    </row>
    <row r="36" spans="23:29">
      <c r="W36" t="s">
        <v>74</v>
      </c>
      <c r="AC36" t="s">
        <v>60</v>
      </c>
    </row>
    <row r="37" spans="23:29">
      <c r="W37" t="s">
        <v>54</v>
      </c>
      <c r="AC37" t="s">
        <v>54</v>
      </c>
    </row>
    <row r="38" spans="23:29">
      <c r="W38" t="s">
        <v>42</v>
      </c>
    </row>
    <row r="39" spans="23:29">
      <c r="W39" t="s">
        <v>50</v>
      </c>
      <c r="AC39" t="s">
        <v>63</v>
      </c>
    </row>
    <row r="40" spans="23:29">
      <c r="W40" t="s">
        <v>42</v>
      </c>
      <c r="AC40" t="s">
        <v>54</v>
      </c>
    </row>
    <row r="42" spans="23:29">
      <c r="AC42" t="s">
        <v>66</v>
      </c>
    </row>
    <row r="43" spans="23:29" ht="255">
      <c r="W43" s="5" t="s">
        <v>58</v>
      </c>
      <c r="AC43" t="s">
        <v>54</v>
      </c>
    </row>
    <row r="44" spans="23:29" ht="180">
      <c r="W44" s="5" t="s">
        <v>75</v>
      </c>
    </row>
    <row r="45" spans="23:29">
      <c r="W45" t="s">
        <v>42</v>
      </c>
    </row>
    <row r="47" spans="23:29">
      <c r="W47" t="s">
        <v>76</v>
      </c>
      <c r="AC47" t="s">
        <v>69</v>
      </c>
    </row>
    <row r="48" spans="23:29">
      <c r="W48" t="s">
        <v>77</v>
      </c>
      <c r="AC48" t="s">
        <v>54</v>
      </c>
    </row>
    <row r="49" spans="23:29">
      <c r="W49" t="s">
        <v>78</v>
      </c>
    </row>
    <row r="50" spans="23:29">
      <c r="AC50" t="s">
        <v>72</v>
      </c>
    </row>
    <row r="51" spans="23:29">
      <c r="AC51" t="s">
        <v>54</v>
      </c>
    </row>
    <row r="53" spans="23:29">
      <c r="W53" t="s">
        <v>79</v>
      </c>
    </row>
    <row r="54" spans="23:29">
      <c r="W54" t="s">
        <v>80</v>
      </c>
    </row>
    <row r="55" spans="23:29">
      <c r="W55" t="s">
        <v>54</v>
      </c>
      <c r="AC55" t="s">
        <v>301</v>
      </c>
    </row>
    <row r="56" spans="23:29">
      <c r="AC56" t="s">
        <v>302</v>
      </c>
    </row>
    <row r="57" spans="23:29">
      <c r="AC57" t="s">
        <v>303</v>
      </c>
    </row>
    <row r="58" spans="23:29">
      <c r="AC58" t="s">
        <v>304</v>
      </c>
    </row>
    <row r="59" spans="23:29">
      <c r="AC59" t="s">
        <v>305</v>
      </c>
    </row>
    <row r="60" spans="23:29">
      <c r="AC60" t="s">
        <v>306</v>
      </c>
    </row>
    <row r="61" spans="23:29">
      <c r="AC61" t="s">
        <v>307</v>
      </c>
    </row>
    <row r="62" spans="23:29">
      <c r="AC62" t="s">
        <v>308</v>
      </c>
    </row>
    <row r="63" spans="23:29">
      <c r="AC63" t="s">
        <v>309</v>
      </c>
    </row>
    <row r="65" spans="23:29">
      <c r="W65" t="s">
        <v>310</v>
      </c>
      <c r="AC65" t="s">
        <v>420</v>
      </c>
    </row>
    <row r="66" spans="23:29">
      <c r="W66" t="s">
        <v>311</v>
      </c>
      <c r="AC66" t="s">
        <v>421</v>
      </c>
    </row>
    <row r="67" spans="23:29">
      <c r="W67" t="s">
        <v>312</v>
      </c>
      <c r="AC67" t="s">
        <v>422</v>
      </c>
    </row>
    <row r="68" spans="23:29">
      <c r="W68" t="s">
        <v>313</v>
      </c>
      <c r="AC68" t="s">
        <v>423</v>
      </c>
    </row>
    <row r="69" spans="23:29">
      <c r="W69" t="s">
        <v>314</v>
      </c>
      <c r="AC69" t="s">
        <v>424</v>
      </c>
    </row>
    <row r="70" spans="23:29">
      <c r="W70" t="s">
        <v>315</v>
      </c>
      <c r="AC70" t="s">
        <v>425</v>
      </c>
    </row>
    <row r="71" spans="23:29">
      <c r="W71" t="s">
        <v>316</v>
      </c>
      <c r="AC71" t="s">
        <v>426</v>
      </c>
    </row>
    <row r="72" spans="23:29">
      <c r="W72" t="s">
        <v>317</v>
      </c>
      <c r="AC72" t="s">
        <v>427</v>
      </c>
    </row>
    <row r="73" spans="23:29">
      <c r="W73" t="s">
        <v>318</v>
      </c>
      <c r="AC73" t="s">
        <v>428</v>
      </c>
    </row>
    <row r="74" spans="23:29">
      <c r="W74" t="s">
        <v>319</v>
      </c>
      <c r="AC74" t="s">
        <v>429</v>
      </c>
    </row>
    <row r="75" spans="23:29">
      <c r="W75" t="s">
        <v>320</v>
      </c>
      <c r="AC75" t="s">
        <v>430</v>
      </c>
    </row>
    <row r="76" spans="23:29">
      <c r="W76" t="s">
        <v>321</v>
      </c>
      <c r="AC76" t="s">
        <v>431</v>
      </c>
    </row>
    <row r="77" spans="23:29">
      <c r="W77" t="s">
        <v>322</v>
      </c>
      <c r="AC77" t="s">
        <v>432</v>
      </c>
    </row>
    <row r="78" spans="23:29">
      <c r="W78" t="s">
        <v>323</v>
      </c>
      <c r="AC78" t="s">
        <v>433</v>
      </c>
    </row>
    <row r="79" spans="23:29">
      <c r="W79" t="s">
        <v>324</v>
      </c>
      <c r="AC79" t="s">
        <v>434</v>
      </c>
    </row>
    <row r="80" spans="23:29">
      <c r="W80" t="s">
        <v>325</v>
      </c>
      <c r="AC80" t="s">
        <v>435</v>
      </c>
    </row>
    <row r="81" spans="23:29">
      <c r="W81" t="s">
        <v>326</v>
      </c>
      <c r="AC81" t="s">
        <v>436</v>
      </c>
    </row>
    <row r="82" spans="23:29">
      <c r="W82" t="s">
        <v>327</v>
      </c>
      <c r="AC82" t="s">
        <v>437</v>
      </c>
    </row>
    <row r="83" spans="23:29">
      <c r="W83" t="s">
        <v>328</v>
      </c>
      <c r="AC83" t="s">
        <v>438</v>
      </c>
    </row>
    <row r="84" spans="23:29">
      <c r="W84" t="s">
        <v>329</v>
      </c>
      <c r="AC84" t="s">
        <v>439</v>
      </c>
    </row>
    <row r="85" spans="23:29">
      <c r="W85" t="s">
        <v>330</v>
      </c>
      <c r="AC85" t="s">
        <v>440</v>
      </c>
    </row>
    <row r="86" spans="23:29">
      <c r="W86" t="s">
        <v>331</v>
      </c>
      <c r="AC86" t="s">
        <v>441</v>
      </c>
    </row>
    <row r="87" spans="23:29">
      <c r="W87" t="s">
        <v>332</v>
      </c>
      <c r="AC87" t="s">
        <v>442</v>
      </c>
    </row>
    <row r="88" spans="23:29">
      <c r="W88" t="s">
        <v>333</v>
      </c>
      <c r="AC88" t="s">
        <v>443</v>
      </c>
    </row>
    <row r="89" spans="23:29">
      <c r="W89" t="s">
        <v>334</v>
      </c>
      <c r="AC89" t="s">
        <v>444</v>
      </c>
    </row>
    <row r="90" spans="23:29">
      <c r="W90" t="s">
        <v>335</v>
      </c>
      <c r="AC90" t="s">
        <v>445</v>
      </c>
    </row>
    <row r="91" spans="23:29">
      <c r="W91" t="s">
        <v>336</v>
      </c>
      <c r="AC91" t="s">
        <v>446</v>
      </c>
    </row>
    <row r="92" spans="23:29">
      <c r="W92" t="s">
        <v>337</v>
      </c>
      <c r="AC92" t="s">
        <v>447</v>
      </c>
    </row>
    <row r="93" spans="23:29">
      <c r="W93" t="s">
        <v>338</v>
      </c>
      <c r="AC93" t="s">
        <v>448</v>
      </c>
    </row>
    <row r="94" spans="23:29">
      <c r="W94" t="s">
        <v>339</v>
      </c>
      <c r="AC94" t="s">
        <v>449</v>
      </c>
    </row>
    <row r="95" spans="23:29">
      <c r="W95" t="s">
        <v>340</v>
      </c>
      <c r="AC95" t="s">
        <v>450</v>
      </c>
    </row>
    <row r="96" spans="23:29">
      <c r="W96" t="s">
        <v>341</v>
      </c>
      <c r="AC96" t="s">
        <v>451</v>
      </c>
    </row>
    <row r="97" spans="23:29">
      <c r="W97" t="s">
        <v>342</v>
      </c>
      <c r="AC97" t="s">
        <v>452</v>
      </c>
    </row>
    <row r="98" spans="23:29">
      <c r="W98" t="s">
        <v>343</v>
      </c>
      <c r="AC98" t="s">
        <v>453</v>
      </c>
    </row>
    <row r="99" spans="23:29">
      <c r="W99" t="s">
        <v>344</v>
      </c>
      <c r="AC99" t="s">
        <v>454</v>
      </c>
    </row>
    <row r="100" spans="23:29">
      <c r="W100" t="s">
        <v>345</v>
      </c>
      <c r="AC100" t="s">
        <v>455</v>
      </c>
    </row>
    <row r="101" spans="23:29">
      <c r="W101" t="s">
        <v>346</v>
      </c>
      <c r="AC101" t="s">
        <v>456</v>
      </c>
    </row>
    <row r="102" spans="23:29">
      <c r="W102" t="s">
        <v>347</v>
      </c>
      <c r="AC102" t="s">
        <v>457</v>
      </c>
    </row>
    <row r="103" spans="23:29">
      <c r="W103" t="s">
        <v>348</v>
      </c>
      <c r="AC103" t="s">
        <v>458</v>
      </c>
    </row>
    <row r="104" spans="23:29">
      <c r="W104" t="s">
        <v>349</v>
      </c>
      <c r="AC104" t="s">
        <v>459</v>
      </c>
    </row>
    <row r="105" spans="23:29">
      <c r="W105" t="s">
        <v>350</v>
      </c>
      <c r="AC105" t="s">
        <v>460</v>
      </c>
    </row>
    <row r="106" spans="23:29">
      <c r="W106" t="s">
        <v>351</v>
      </c>
      <c r="AC106" t="s">
        <v>461</v>
      </c>
    </row>
    <row r="107" spans="23:29">
      <c r="W107" t="s">
        <v>352</v>
      </c>
      <c r="AC107" t="s">
        <v>462</v>
      </c>
    </row>
    <row r="108" spans="23:29">
      <c r="W108" t="s">
        <v>353</v>
      </c>
      <c r="AC108" t="s">
        <v>463</v>
      </c>
    </row>
    <row r="109" spans="23:29">
      <c r="W109" t="s">
        <v>354</v>
      </c>
      <c r="AC109" t="s">
        <v>464</v>
      </c>
    </row>
    <row r="110" spans="23:29">
      <c r="W110" t="s">
        <v>355</v>
      </c>
      <c r="AC110" t="s">
        <v>465</v>
      </c>
    </row>
    <row r="111" spans="23:29">
      <c r="W111" t="s">
        <v>356</v>
      </c>
      <c r="AC111" t="s">
        <v>466</v>
      </c>
    </row>
    <row r="112" spans="23:29">
      <c r="W112" t="s">
        <v>357</v>
      </c>
      <c r="AC112" t="s">
        <v>467</v>
      </c>
    </row>
    <row r="113" spans="23:29">
      <c r="W113" t="s">
        <v>358</v>
      </c>
      <c r="AC113" t="s">
        <v>468</v>
      </c>
    </row>
    <row r="114" spans="23:29">
      <c r="W114" t="s">
        <v>359</v>
      </c>
      <c r="AC114" t="s">
        <v>469</v>
      </c>
    </row>
    <row r="115" spans="23:29">
      <c r="W115" t="s">
        <v>360</v>
      </c>
      <c r="AC115" t="s">
        <v>470</v>
      </c>
    </row>
    <row r="116" spans="23:29">
      <c r="W116" t="s">
        <v>361</v>
      </c>
      <c r="AC116" t="s">
        <v>471</v>
      </c>
    </row>
    <row r="117" spans="23:29">
      <c r="W117" t="s">
        <v>362</v>
      </c>
      <c r="AC117" t="s">
        <v>472</v>
      </c>
    </row>
    <row r="118" spans="23:29">
      <c r="W118" t="s">
        <v>363</v>
      </c>
      <c r="AC118" t="s">
        <v>473</v>
      </c>
    </row>
    <row r="119" spans="23:29">
      <c r="W119" t="s">
        <v>364</v>
      </c>
      <c r="AC119" t="s">
        <v>474</v>
      </c>
    </row>
    <row r="120" spans="23:29">
      <c r="W120" t="s">
        <v>365</v>
      </c>
      <c r="AC120" t="s">
        <v>475</v>
      </c>
    </row>
    <row r="121" spans="23:29">
      <c r="W121" t="s">
        <v>366</v>
      </c>
      <c r="AC121" t="s">
        <v>476</v>
      </c>
    </row>
    <row r="122" spans="23:29">
      <c r="W122" t="s">
        <v>367</v>
      </c>
      <c r="AC122" t="s">
        <v>477</v>
      </c>
    </row>
    <row r="123" spans="23:29">
      <c r="W123" t="s">
        <v>368</v>
      </c>
      <c r="AC123" t="s">
        <v>478</v>
      </c>
    </row>
    <row r="124" spans="23:29">
      <c r="AC124" t="s">
        <v>479</v>
      </c>
    </row>
    <row r="125" spans="23:29">
      <c r="W125" t="s">
        <v>369</v>
      </c>
      <c r="AC125" t="s">
        <v>480</v>
      </c>
    </row>
    <row r="126" spans="23:29">
      <c r="W126" t="s">
        <v>370</v>
      </c>
      <c r="AC126" t="s">
        <v>481</v>
      </c>
    </row>
    <row r="127" spans="23:29">
      <c r="W127" t="s">
        <v>371</v>
      </c>
      <c r="AC127" t="s">
        <v>482</v>
      </c>
    </row>
    <row r="128" spans="23:29">
      <c r="W128" t="s">
        <v>372</v>
      </c>
      <c r="AC128" t="s">
        <v>483</v>
      </c>
    </row>
    <row r="129" spans="23:29">
      <c r="W129" t="s">
        <v>373</v>
      </c>
      <c r="AC129" t="s">
        <v>484</v>
      </c>
    </row>
    <row r="130" spans="23:29">
      <c r="W130" t="s">
        <v>374</v>
      </c>
      <c r="AC130" t="s">
        <v>485</v>
      </c>
    </row>
    <row r="131" spans="23:29">
      <c r="W131" t="s">
        <v>375</v>
      </c>
      <c r="AC131" t="s">
        <v>486</v>
      </c>
    </row>
    <row r="132" spans="23:29">
      <c r="W132" t="s">
        <v>376</v>
      </c>
      <c r="AC132" t="s">
        <v>487</v>
      </c>
    </row>
    <row r="133" spans="23:29">
      <c r="W133" t="s">
        <v>377</v>
      </c>
      <c r="AC133" t="s">
        <v>488</v>
      </c>
    </row>
    <row r="134" spans="23:29">
      <c r="W134" t="s">
        <v>378</v>
      </c>
      <c r="AC134" t="s">
        <v>489</v>
      </c>
    </row>
    <row r="135" spans="23:29">
      <c r="W135" t="s">
        <v>379</v>
      </c>
      <c r="AC135" t="s">
        <v>490</v>
      </c>
    </row>
    <row r="136" spans="23:29">
      <c r="W136" t="s">
        <v>380</v>
      </c>
      <c r="AC136" t="s">
        <v>491</v>
      </c>
    </row>
    <row r="137" spans="23:29">
      <c r="W137" t="s">
        <v>381</v>
      </c>
      <c r="AC137" t="s">
        <v>492</v>
      </c>
    </row>
    <row r="138" spans="23:29">
      <c r="W138" t="s">
        <v>382</v>
      </c>
      <c r="AC138" t="s">
        <v>493</v>
      </c>
    </row>
    <row r="139" spans="23:29">
      <c r="W139" t="s">
        <v>383</v>
      </c>
      <c r="AC139" t="s">
        <v>494</v>
      </c>
    </row>
    <row r="140" spans="23:29">
      <c r="W140" t="s">
        <v>384</v>
      </c>
      <c r="AC140" t="s">
        <v>495</v>
      </c>
    </row>
    <row r="141" spans="23:29">
      <c r="W141" t="s">
        <v>385</v>
      </c>
      <c r="AC141" t="s">
        <v>496</v>
      </c>
    </row>
    <row r="142" spans="23:29">
      <c r="W142" t="s">
        <v>386</v>
      </c>
      <c r="AC142" t="s">
        <v>497</v>
      </c>
    </row>
    <row r="143" spans="23:29">
      <c r="W143" t="s">
        <v>387</v>
      </c>
      <c r="AC143" t="s">
        <v>498</v>
      </c>
    </row>
    <row r="144" spans="23:29">
      <c r="W144" t="s">
        <v>388</v>
      </c>
      <c r="AC144" t="s">
        <v>499</v>
      </c>
    </row>
    <row r="145" spans="23:29">
      <c r="W145" t="s">
        <v>389</v>
      </c>
      <c r="AC145" t="s">
        <v>500</v>
      </c>
    </row>
    <row r="146" spans="23:29">
      <c r="W146" t="s">
        <v>390</v>
      </c>
      <c r="AC146" t="s">
        <v>501</v>
      </c>
    </row>
    <row r="147" spans="23:29">
      <c r="W147" t="s">
        <v>391</v>
      </c>
      <c r="AC147" t="s">
        <v>502</v>
      </c>
    </row>
    <row r="148" spans="23:29">
      <c r="W148" t="s">
        <v>392</v>
      </c>
      <c r="AC148" t="s">
        <v>503</v>
      </c>
    </row>
    <row r="149" spans="23:29">
      <c r="W149" t="s">
        <v>393</v>
      </c>
      <c r="AC149" t="s">
        <v>504</v>
      </c>
    </row>
    <row r="150" spans="23:29">
      <c r="W150" t="s">
        <v>394</v>
      </c>
      <c r="AC150" t="s">
        <v>505</v>
      </c>
    </row>
    <row r="151" spans="23:29">
      <c r="W151" t="s">
        <v>395</v>
      </c>
      <c r="AC151" t="s">
        <v>506</v>
      </c>
    </row>
    <row r="152" spans="23:29">
      <c r="W152" t="s">
        <v>396</v>
      </c>
      <c r="AC152" t="s">
        <v>507</v>
      </c>
    </row>
    <row r="153" spans="23:29">
      <c r="W153" t="s">
        <v>397</v>
      </c>
      <c r="AC153" t="s">
        <v>508</v>
      </c>
    </row>
    <row r="154" spans="23:29">
      <c r="W154" t="s">
        <v>398</v>
      </c>
      <c r="AC154" t="s">
        <v>509</v>
      </c>
    </row>
    <row r="155" spans="23:29">
      <c r="W155" t="s">
        <v>399</v>
      </c>
      <c r="AC155" t="s">
        <v>510</v>
      </c>
    </row>
    <row r="156" spans="23:29">
      <c r="W156" t="s">
        <v>400</v>
      </c>
      <c r="AC156" t="s">
        <v>511</v>
      </c>
    </row>
    <row r="157" spans="23:29">
      <c r="W157" t="s">
        <v>401</v>
      </c>
      <c r="AC157" t="s">
        <v>512</v>
      </c>
    </row>
    <row r="158" spans="23:29">
      <c r="W158" t="s">
        <v>402</v>
      </c>
      <c r="AC158" t="s">
        <v>513</v>
      </c>
    </row>
    <row r="159" spans="23:29">
      <c r="W159" t="s">
        <v>403</v>
      </c>
      <c r="AC159" t="s">
        <v>514</v>
      </c>
    </row>
    <row r="160" spans="23:29">
      <c r="W160" t="s">
        <v>404</v>
      </c>
      <c r="AC160" t="s">
        <v>515</v>
      </c>
    </row>
    <row r="161" spans="23:29">
      <c r="W161" t="s">
        <v>405</v>
      </c>
      <c r="AC161" t="s">
        <v>516</v>
      </c>
    </row>
    <row r="162" spans="23:29">
      <c r="W162" t="s">
        <v>406</v>
      </c>
      <c r="AC162" t="s">
        <v>517</v>
      </c>
    </row>
    <row r="163" spans="23:29">
      <c r="W163" t="s">
        <v>407</v>
      </c>
      <c r="AC163" t="s">
        <v>518</v>
      </c>
    </row>
    <row r="164" spans="23:29">
      <c r="W164" t="s">
        <v>408</v>
      </c>
      <c r="AC164" t="s">
        <v>519</v>
      </c>
    </row>
    <row r="165" spans="23:29">
      <c r="W165" t="s">
        <v>409</v>
      </c>
      <c r="AC165" t="s">
        <v>520</v>
      </c>
    </row>
    <row r="166" spans="23:29">
      <c r="W166" t="s">
        <v>410</v>
      </c>
      <c r="AC166" t="s">
        <v>521</v>
      </c>
    </row>
    <row r="167" spans="23:29">
      <c r="W167" t="s">
        <v>411</v>
      </c>
      <c r="AC167" t="s">
        <v>522</v>
      </c>
    </row>
    <row r="168" spans="23:29">
      <c r="W168" t="s">
        <v>412</v>
      </c>
      <c r="AC168" t="s">
        <v>523</v>
      </c>
    </row>
    <row r="169" spans="23:29">
      <c r="W169" t="s">
        <v>413</v>
      </c>
      <c r="AC169" t="s">
        <v>524</v>
      </c>
    </row>
    <row r="170" spans="23:29">
      <c r="W170" t="s">
        <v>414</v>
      </c>
      <c r="AC170" t="s">
        <v>525</v>
      </c>
    </row>
    <row r="171" spans="23:29">
      <c r="W171" t="s">
        <v>415</v>
      </c>
      <c r="AC171" t="s">
        <v>526</v>
      </c>
    </row>
    <row r="172" spans="23:29">
      <c r="W172" t="s">
        <v>416</v>
      </c>
      <c r="AC172" t="s">
        <v>527</v>
      </c>
    </row>
    <row r="173" spans="23:29">
      <c r="W173" t="s">
        <v>417</v>
      </c>
      <c r="AC173" t="s">
        <v>528</v>
      </c>
    </row>
    <row r="174" spans="23:29">
      <c r="W174" t="s">
        <v>418</v>
      </c>
      <c r="AC174" t="s">
        <v>529</v>
      </c>
    </row>
    <row r="175" spans="23:29">
      <c r="W175" t="s">
        <v>419</v>
      </c>
      <c r="AC175" t="s">
        <v>530</v>
      </c>
    </row>
    <row r="176" spans="23:29">
      <c r="AC176" t="s">
        <v>531</v>
      </c>
    </row>
    <row r="177" spans="29:29">
      <c r="AC177" t="s">
        <v>532</v>
      </c>
    </row>
    <row r="178" spans="29:29">
      <c r="AC178" t="s">
        <v>533</v>
      </c>
    </row>
  </sheetData>
  <mergeCells count="29">
    <mergeCell ref="G22:H22"/>
    <mergeCell ref="G23:H23"/>
    <mergeCell ref="G24:H24"/>
    <mergeCell ref="G25:H25"/>
    <mergeCell ref="G18:H18"/>
    <mergeCell ref="G19:H19"/>
    <mergeCell ref="G20:H20"/>
    <mergeCell ref="G21:H21"/>
    <mergeCell ref="C19:D19"/>
    <mergeCell ref="C24:D24"/>
    <mergeCell ref="C22:D22"/>
    <mergeCell ref="C21:D21"/>
    <mergeCell ref="B8:C8"/>
    <mergeCell ref="B9:C9"/>
    <mergeCell ref="B10:D10"/>
    <mergeCell ref="B11:D11"/>
    <mergeCell ref="A1:M1"/>
    <mergeCell ref="H10:I14"/>
    <mergeCell ref="G10:G13"/>
    <mergeCell ref="G17:I17"/>
    <mergeCell ref="B7:C7"/>
    <mergeCell ref="D8:E8"/>
    <mergeCell ref="D9:E9"/>
    <mergeCell ref="A2:M2"/>
    <mergeCell ref="H4:I4"/>
    <mergeCell ref="H5:I5"/>
    <mergeCell ref="H6:I6"/>
    <mergeCell ref="H7:I7"/>
    <mergeCell ref="H8:I8"/>
  </mergeCells>
  <dataValidations count="18">
    <dataValidation type="list" allowBlank="1" showInputMessage="1" showErrorMessage="1" sqref="B24" xr:uid="{FCF743E7-C445-4A9A-8DE9-9F2073682D12}">
      <formula1>$W$27:$W$33</formula1>
    </dataValidation>
    <dataValidation type="list" allowBlank="1" showInputMessage="1" showErrorMessage="1" sqref="B30" xr:uid="{4BEF979D-DAF5-4BD7-9731-7B13FFE4E61F}">
      <formula1>$W$43:$W$45</formula1>
    </dataValidation>
    <dataValidation type="list" allowBlank="1" showInputMessage="1" showErrorMessage="1" sqref="B28" xr:uid="{69A3900B-B9EA-4E00-982E-BA7B87EA7CFB}">
      <formula1>$W$39:$W$40</formula1>
    </dataValidation>
    <dataValidation type="list" allowBlank="1" showInputMessage="1" showErrorMessage="1" sqref="B19" xr:uid="{4827498F-E1F7-4AE7-B617-6A621A9213C0}">
      <formula1>$V$7:$V$9</formula1>
    </dataValidation>
    <dataValidation type="list" allowBlank="1" showInputMessage="1" showErrorMessage="1" sqref="B22" xr:uid="{FFF99953-367F-4204-9FA6-A79508F68CF1}">
      <formula1>$AD$6:$AD$10</formula1>
    </dataValidation>
    <dataValidation type="list" allowBlank="1" showInputMessage="1" showErrorMessage="1" sqref="I18" xr:uid="{19ECCF94-08F5-4604-8197-866D1A754C2B}">
      <formula1>$AC$27:$AC$28</formula1>
    </dataValidation>
    <dataValidation type="list" allowBlank="1" showInputMessage="1" showErrorMessage="1" sqref="I19" xr:uid="{873982E4-B1B2-428C-BE8B-51F05DD1A599}">
      <formula1>$AC$30:$AC$31</formula1>
    </dataValidation>
    <dataValidation type="list" allowBlank="1" showInputMessage="1" showErrorMessage="1" sqref="I20" xr:uid="{C7CB35B5-99C5-4E49-BBD0-F86DA33862FC}">
      <formula1>$AC$33:$AC$34</formula1>
    </dataValidation>
    <dataValidation type="list" allowBlank="1" showInputMessage="1" showErrorMessage="1" sqref="I21" xr:uid="{E8A5B9CE-DCF8-4C96-8D53-C97FD747FEDF}">
      <formula1>$AC$36:$AC$37</formula1>
    </dataValidation>
    <dataValidation type="list" allowBlank="1" showInputMessage="1" showErrorMessage="1" sqref="I22" xr:uid="{237FA75F-BBDB-401F-BC19-02A9C8449077}">
      <formula1>$AC$39:$AC$40</formula1>
    </dataValidation>
    <dataValidation type="list" allowBlank="1" showInputMessage="1" showErrorMessage="1" sqref="I23" xr:uid="{D548DFD8-7096-42AE-9A40-A113912D0CAB}">
      <formula1>$AC$42:$AC$43</formula1>
    </dataValidation>
    <dataValidation type="list" allowBlank="1" showInputMessage="1" showErrorMessage="1" sqref="I24" xr:uid="{0AB8E0A7-E303-4162-9AC8-790BD3B29FA0}">
      <formula1>$AC$47:$AC$48</formula1>
    </dataValidation>
    <dataValidation type="list" allowBlank="1" showInputMessage="1" showErrorMessage="1" sqref="I25" xr:uid="{A0E3CE23-0E57-448D-A4E4-B6EE1DBACD99}">
      <formula1>$AC$50:$AC$51</formula1>
    </dataValidation>
    <dataValidation type="list" allowBlank="1" showInputMessage="1" showErrorMessage="1" sqref="B8:C8" xr:uid="{53A777B2-7BC3-4DCD-B190-4BD4F406DF83}">
      <formula1>$W$65:$W$123</formula1>
    </dataValidation>
    <dataValidation type="list" allowBlank="1" showInputMessage="1" showErrorMessage="1" sqref="B9:C9" xr:uid="{7ABEE45B-84DC-4AE5-925A-F56D1B70D5C9}">
      <formula1>$W$125:$W$175</formula1>
    </dataValidation>
    <dataValidation type="list" allowBlank="1" showInputMessage="1" showErrorMessage="1" sqref="B10:D11" xr:uid="{565D4098-09E1-4647-A77F-196FF776BADC}">
      <formula1>$AC$65:$AC$178</formula1>
    </dataValidation>
    <dataValidation type="list" allowBlank="1" showInputMessage="1" showErrorMessage="1" sqref="B21" xr:uid="{762B735C-9A0D-4B3F-9CCF-5069787F0AC3}">
      <formula1>$AC$55:$AC$63</formula1>
    </dataValidation>
    <dataValidation type="list" allowBlank="1" showInputMessage="1" showErrorMessage="1" sqref="B26" xr:uid="{83651C20-2CF2-4A2E-B7FA-091C3F79FD89}">
      <formula1>$W$6:$W$23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2E18-CF27-4C79-9AA6-09693371F1E9}">
  <sheetPr>
    <tabColor theme="9" tint="0.59999389629810485"/>
  </sheetPr>
  <dimension ref="A1:K37"/>
  <sheetViews>
    <sheetView workbookViewId="0">
      <selection activeCell="Q12" sqref="Q12"/>
    </sheetView>
  </sheetViews>
  <sheetFormatPr defaultRowHeight="15"/>
  <cols>
    <col min="1" max="1" width="3.7109375" customWidth="1"/>
    <col min="6" max="6" width="11" customWidth="1"/>
    <col min="8" max="8" width="11.5703125" customWidth="1"/>
    <col min="9" max="9" width="16.5703125" customWidth="1"/>
    <col min="11" max="11" width="17.5703125" customWidth="1"/>
  </cols>
  <sheetData>
    <row r="1" spans="1:11" ht="18.75">
      <c r="A1" s="264" t="s">
        <v>539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.75">
      <c r="A2" s="265" t="s">
        <v>548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4" spans="1:11" ht="18.75">
      <c r="B4" s="266">
        <f>'SD Tracking'!B4</f>
        <v>0</v>
      </c>
      <c r="C4" s="267"/>
      <c r="D4" s="267"/>
      <c r="E4" s="267"/>
      <c r="F4" s="267"/>
      <c r="G4" s="267"/>
      <c r="H4" s="267"/>
      <c r="I4" s="267"/>
      <c r="J4" s="267"/>
      <c r="K4" s="268"/>
    </row>
    <row r="5" spans="1:11">
      <c r="B5" s="56"/>
      <c r="C5" s="143"/>
      <c r="D5" s="143"/>
      <c r="E5" s="143"/>
      <c r="F5" s="143"/>
      <c r="G5" s="143"/>
      <c r="H5" s="143"/>
      <c r="I5" s="143"/>
      <c r="J5" s="143"/>
      <c r="K5" s="57"/>
    </row>
    <row r="6" spans="1:11">
      <c r="B6" s="272" t="s">
        <v>35</v>
      </c>
      <c r="C6" s="273"/>
      <c r="D6" s="273"/>
      <c r="E6" s="273"/>
      <c r="F6" s="273"/>
      <c r="G6" s="274">
        <f>'FINAL Project Outcome Reporting'!B6</f>
        <v>0</v>
      </c>
      <c r="H6" s="275"/>
      <c r="I6" s="143"/>
      <c r="J6" s="143"/>
      <c r="K6" s="57"/>
    </row>
    <row r="7" spans="1:11">
      <c r="B7" s="56"/>
      <c r="C7" s="143"/>
      <c r="D7" s="143"/>
      <c r="E7" s="143"/>
      <c r="F7" s="143"/>
      <c r="G7" s="143"/>
      <c r="H7" s="143"/>
      <c r="I7" s="143"/>
      <c r="J7" s="143"/>
      <c r="K7" s="57"/>
    </row>
    <row r="8" spans="1:11">
      <c r="B8" s="280" t="s">
        <v>246</v>
      </c>
      <c r="C8" s="281"/>
      <c r="D8" s="281"/>
      <c r="E8" s="281"/>
      <c r="F8" s="281"/>
      <c r="G8" s="269">
        <f>'FINAL Project Outcome Reporting'!E9</f>
        <v>0</v>
      </c>
      <c r="H8" s="270"/>
      <c r="I8" s="270"/>
      <c r="J8" s="271"/>
      <c r="K8" s="57"/>
    </row>
    <row r="9" spans="1:11">
      <c r="B9" s="121"/>
      <c r="C9" s="284" t="s">
        <v>247</v>
      </c>
      <c r="D9" s="284"/>
      <c r="E9" s="284"/>
      <c r="F9" s="284"/>
      <c r="G9" s="99">
        <f>'FINAL Project Outcome Reporting'!E11</f>
        <v>0</v>
      </c>
      <c r="H9" s="144"/>
      <c r="I9" s="144"/>
      <c r="J9" s="144"/>
      <c r="K9" s="57"/>
    </row>
    <row r="10" spans="1:11">
      <c r="B10" s="121"/>
      <c r="C10" s="145"/>
      <c r="D10" s="145"/>
      <c r="E10" s="282" t="s">
        <v>300</v>
      </c>
      <c r="F10" s="283"/>
      <c r="G10" s="100">
        <f>'FINAL Project Outcome Reporting'!E10</f>
        <v>0</v>
      </c>
      <c r="H10" s="144"/>
      <c r="I10" s="144"/>
      <c r="J10" s="144"/>
      <c r="K10" s="57"/>
    </row>
    <row r="11" spans="1:11">
      <c r="B11" s="56"/>
      <c r="C11" s="143"/>
      <c r="D11" s="143"/>
      <c r="E11" s="143"/>
      <c r="F11" s="143"/>
      <c r="G11" s="143"/>
      <c r="H11" s="143"/>
      <c r="I11" s="143"/>
      <c r="J11" s="143"/>
      <c r="K11" s="57"/>
    </row>
    <row r="12" spans="1:11" ht="33" customHeight="1">
      <c r="B12" s="285" t="s">
        <v>249</v>
      </c>
      <c r="C12" s="286"/>
      <c r="D12" s="286"/>
      <c r="E12" s="286"/>
      <c r="F12" s="286"/>
      <c r="G12" s="293">
        <f>'FINAL Project Outcome Reporting'!E14</f>
        <v>0</v>
      </c>
      <c r="H12" s="270"/>
      <c r="I12" s="270"/>
      <c r="J12" s="271"/>
      <c r="K12" s="57"/>
    </row>
    <row r="13" spans="1:11" ht="9.6" customHeight="1">
      <c r="B13" s="95"/>
      <c r="C13" s="146"/>
      <c r="D13" s="146"/>
      <c r="E13" s="146"/>
      <c r="F13" s="146"/>
      <c r="G13" s="146"/>
      <c r="H13" s="146"/>
      <c r="I13" s="146"/>
      <c r="J13" s="146"/>
      <c r="K13" s="57"/>
    </row>
    <row r="14" spans="1:11">
      <c r="B14" s="276" t="s">
        <v>250</v>
      </c>
      <c r="C14" s="277"/>
      <c r="D14" s="277"/>
      <c r="E14" s="277"/>
      <c r="F14" s="277"/>
      <c r="G14" s="278" t="e">
        <f>1-(K14/I14)</f>
        <v>#DIV/0!</v>
      </c>
      <c r="H14" s="279"/>
      <c r="I14" s="147" t="e">
        <f>'FINAL Project Outcome Reporting'!D23</f>
        <v>#DIV/0!</v>
      </c>
      <c r="J14" s="148" t="s">
        <v>251</v>
      </c>
      <c r="K14" s="58" t="e">
        <f>'FINAL Project Outcome Reporting'!D38</f>
        <v>#DIV/0!</v>
      </c>
    </row>
    <row r="15" spans="1:11">
      <c r="B15" s="276" t="s">
        <v>252</v>
      </c>
      <c r="C15" s="277"/>
      <c r="D15" s="277"/>
      <c r="E15" s="277"/>
      <c r="F15" s="294"/>
      <c r="G15" s="295" t="e">
        <f>'FINAL Project Outcome Reporting'!D47</f>
        <v>#DIV/0!</v>
      </c>
      <c r="H15" s="296"/>
      <c r="I15" s="148"/>
      <c r="J15" s="148"/>
      <c r="K15" s="149"/>
    </row>
    <row r="16" spans="1:11">
      <c r="B16" s="276" t="s">
        <v>253</v>
      </c>
      <c r="C16" s="277"/>
      <c r="D16" s="277"/>
      <c r="E16" s="277"/>
      <c r="F16" s="277"/>
      <c r="G16" s="278" t="e">
        <f>1-(K16/I16)</f>
        <v>#DIV/0!</v>
      </c>
      <c r="H16" s="279"/>
      <c r="I16" s="147" t="e">
        <f>'FINAL Project Outcome Reporting'!D30</f>
        <v>#DIV/0!</v>
      </c>
      <c r="J16" s="148" t="s">
        <v>251</v>
      </c>
      <c r="K16" s="58" t="e">
        <f>'FINAL Project Outcome Reporting'!D47</f>
        <v>#DIV/0!</v>
      </c>
    </row>
    <row r="17" spans="2:11">
      <c r="B17" s="276" t="s">
        <v>254</v>
      </c>
      <c r="C17" s="277"/>
      <c r="D17" s="277"/>
      <c r="E17" s="277"/>
      <c r="F17" s="277"/>
      <c r="G17" s="292" t="e">
        <f>1-(K17/I17)</f>
        <v>#DIV/0!</v>
      </c>
      <c r="H17" s="279"/>
      <c r="I17" s="150">
        <f>'FINAL Project Outcome Reporting'!D31</f>
        <v>0</v>
      </c>
      <c r="J17" s="148" t="s">
        <v>251</v>
      </c>
      <c r="K17" s="59">
        <f>'FINAL Project Outcome Reporting'!D48</f>
        <v>0</v>
      </c>
    </row>
    <row r="18" spans="2:11" ht="27.95" customHeight="1">
      <c r="B18" s="297" t="s">
        <v>255</v>
      </c>
      <c r="C18" s="298"/>
      <c r="D18" s="298"/>
      <c r="E18" s="298"/>
      <c r="F18" s="298"/>
      <c r="G18" s="299">
        <f>I18-K18</f>
        <v>0</v>
      </c>
      <c r="H18" s="300"/>
      <c r="I18" s="96">
        <f>'FINAL Project Outcome Reporting'!D22</f>
        <v>0</v>
      </c>
      <c r="J18" s="151" t="s">
        <v>256</v>
      </c>
      <c r="K18" s="97">
        <f>'FINAL Project Outcome Reporting'!D37</f>
        <v>0</v>
      </c>
    </row>
    <row r="19" spans="2:11">
      <c r="B19" s="56"/>
      <c r="C19" s="143"/>
      <c r="D19" s="143"/>
      <c r="E19" s="143"/>
      <c r="F19" s="143"/>
      <c r="G19" s="292" t="e">
        <f>1-(K18/I18)</f>
        <v>#DIV/0!</v>
      </c>
      <c r="H19" s="279"/>
      <c r="I19" s="143"/>
      <c r="J19" s="143"/>
      <c r="K19" s="57"/>
    </row>
    <row r="20" spans="2:11">
      <c r="B20" s="56"/>
      <c r="C20" s="143"/>
      <c r="D20" s="143"/>
      <c r="E20" s="282" t="s">
        <v>300</v>
      </c>
      <c r="F20" s="283"/>
      <c r="G20" s="101">
        <f>'FINAL Project Outcome Reporting'!E15</f>
        <v>0</v>
      </c>
      <c r="H20" s="143"/>
      <c r="I20" s="143"/>
      <c r="J20" s="143"/>
      <c r="K20" s="57"/>
    </row>
    <row r="21" spans="2:11">
      <c r="B21" s="56"/>
      <c r="C21" s="143"/>
      <c r="D21" s="143"/>
      <c r="E21" s="143"/>
      <c r="F21" s="143"/>
      <c r="G21" s="143"/>
      <c r="H21" s="143"/>
      <c r="I21" s="143"/>
      <c r="J21" s="143"/>
      <c r="K21" s="57"/>
    </row>
    <row r="22" spans="2:11" ht="29.45" customHeight="1">
      <c r="B22" s="297" t="s">
        <v>257</v>
      </c>
      <c r="C22" s="298"/>
      <c r="D22" s="298"/>
      <c r="E22" s="298"/>
      <c r="F22" s="298"/>
      <c r="G22" s="299">
        <f>'FINAL Project Outcome Reporting'!E55</f>
        <v>0</v>
      </c>
      <c r="H22" s="300"/>
      <c r="I22" s="96">
        <f>'FINAL Project Outcome Reporting'!L30</f>
        <v>0</v>
      </c>
      <c r="J22" s="151" t="s">
        <v>256</v>
      </c>
      <c r="K22" s="97">
        <f>'FINAL Project Outcome Reporting'!L46</f>
        <v>0</v>
      </c>
    </row>
    <row r="23" spans="2:11">
      <c r="B23" s="119"/>
      <c r="C23" s="148"/>
      <c r="D23" s="148"/>
      <c r="E23" s="148"/>
      <c r="F23" s="148"/>
      <c r="G23" s="278" t="e">
        <f>1-(K22/I22)</f>
        <v>#DIV/0!</v>
      </c>
      <c r="H23" s="279"/>
      <c r="I23" s="143"/>
      <c r="J23" s="143"/>
      <c r="K23" s="57"/>
    </row>
    <row r="24" spans="2:11">
      <c r="B24" s="56"/>
      <c r="C24" s="143"/>
      <c r="D24" s="143"/>
      <c r="E24" s="143"/>
      <c r="F24" s="143"/>
      <c r="G24" s="143"/>
      <c r="H24" s="143"/>
      <c r="I24" s="143"/>
      <c r="J24" s="143"/>
      <c r="K24" s="57"/>
    </row>
    <row r="25" spans="2:11">
      <c r="B25" s="285" t="s">
        <v>258</v>
      </c>
      <c r="C25" s="286"/>
      <c r="D25" s="286"/>
      <c r="E25" s="286"/>
      <c r="F25" s="286"/>
      <c r="G25" s="293">
        <f>'FINAL Project Outcome Reporting'!F58</f>
        <v>0</v>
      </c>
      <c r="H25" s="270"/>
      <c r="I25" s="270"/>
      <c r="J25" s="271"/>
      <c r="K25" s="57"/>
    </row>
    <row r="26" spans="2:11" ht="27.95" customHeight="1">
      <c r="B26" s="287" t="s">
        <v>259</v>
      </c>
      <c r="C26" s="288"/>
      <c r="D26" s="288"/>
      <c r="E26" s="288"/>
      <c r="F26" s="288"/>
      <c r="G26" s="289">
        <f>I26-K26</f>
        <v>0</v>
      </c>
      <c r="H26" s="290"/>
      <c r="I26" s="96">
        <f>'FINAL Project Outcome Reporting'!E64</f>
        <v>0</v>
      </c>
      <c r="J26" s="151" t="s">
        <v>256</v>
      </c>
      <c r="K26" s="97">
        <f>'FINAL Project Outcome Reporting'!E65</f>
        <v>0</v>
      </c>
    </row>
    <row r="27" spans="2:11">
      <c r="B27" s="119"/>
      <c r="C27" s="148"/>
      <c r="D27" s="148"/>
      <c r="E27" s="148"/>
      <c r="F27" s="148"/>
      <c r="G27" s="292" t="e">
        <f>1-(K26/I26)</f>
        <v>#DIV/0!</v>
      </c>
      <c r="H27" s="279"/>
      <c r="I27" s="143"/>
      <c r="J27" s="143"/>
      <c r="K27" s="57"/>
    </row>
    <row r="28" spans="2:11">
      <c r="B28" s="56"/>
      <c r="C28" s="143"/>
      <c r="D28" s="143"/>
      <c r="E28" s="282" t="s">
        <v>300</v>
      </c>
      <c r="F28" s="283"/>
      <c r="G28" s="101">
        <f>'FINAL Project Outcome Reporting'!F59</f>
        <v>0</v>
      </c>
      <c r="H28" s="143"/>
      <c r="I28" s="143"/>
      <c r="J28" s="143"/>
      <c r="K28" s="57"/>
    </row>
    <row r="29" spans="2:11">
      <c r="B29" s="56"/>
      <c r="C29" s="143"/>
      <c r="D29" s="143"/>
      <c r="E29" s="143"/>
      <c r="F29" s="143"/>
      <c r="G29" s="143"/>
      <c r="H29" s="143"/>
      <c r="I29" s="143"/>
      <c r="J29" s="143"/>
      <c r="K29" s="57"/>
    </row>
    <row r="30" spans="2:11" ht="27.95" customHeight="1">
      <c r="B30" s="285" t="s">
        <v>260</v>
      </c>
      <c r="C30" s="286"/>
      <c r="D30" s="286"/>
      <c r="E30" s="286"/>
      <c r="F30" s="286"/>
      <c r="G30" s="293">
        <f>'FINAL Project Outcome Reporting'!C81</f>
        <v>0</v>
      </c>
      <c r="H30" s="270"/>
      <c r="I30" s="270"/>
      <c r="J30" s="271"/>
      <c r="K30" s="57"/>
    </row>
    <row r="31" spans="2:11">
      <c r="B31" s="276" t="s">
        <v>261</v>
      </c>
      <c r="C31" s="277"/>
      <c r="D31" s="277"/>
      <c r="E31" s="277"/>
      <c r="F31" s="277"/>
      <c r="G31" s="291">
        <f>I31-K31</f>
        <v>0</v>
      </c>
      <c r="H31" s="275"/>
      <c r="I31" s="60">
        <f>'FINAL Project Outcome Reporting'!E88</f>
        <v>0</v>
      </c>
      <c r="J31" s="148" t="s">
        <v>256</v>
      </c>
      <c r="K31" s="61">
        <f>'FINAL Project Outcome Reporting'!E89</f>
        <v>0</v>
      </c>
    </row>
    <row r="32" spans="2:11">
      <c r="B32" s="119"/>
      <c r="C32" s="148"/>
      <c r="D32" s="148"/>
      <c r="E32" s="148"/>
      <c r="F32" s="148"/>
      <c r="G32" s="292" t="e">
        <f>1-(K31/I31)</f>
        <v>#DIV/0!</v>
      </c>
      <c r="H32" s="279"/>
      <c r="I32" s="143"/>
      <c r="J32" s="143"/>
      <c r="K32" s="57"/>
    </row>
    <row r="33" spans="2:11">
      <c r="B33" s="56"/>
      <c r="C33" s="143"/>
      <c r="D33" s="143"/>
      <c r="E33" s="282" t="s">
        <v>300</v>
      </c>
      <c r="F33" s="283"/>
      <c r="G33" s="101">
        <f>'FINAL Project Outcome Reporting'!E83</f>
        <v>0</v>
      </c>
      <c r="H33" s="143"/>
      <c r="I33" s="143"/>
      <c r="J33" s="143"/>
      <c r="K33" s="57"/>
    </row>
    <row r="34" spans="2:11">
      <c r="B34" s="56"/>
      <c r="C34" s="143"/>
      <c r="D34" s="143"/>
      <c r="E34" s="143"/>
      <c r="F34" s="143"/>
      <c r="G34" s="143"/>
      <c r="H34" s="143"/>
      <c r="I34" s="143"/>
      <c r="J34" s="143"/>
      <c r="K34" s="57"/>
    </row>
    <row r="35" spans="2:11">
      <c r="B35" s="276" t="s">
        <v>262</v>
      </c>
      <c r="C35" s="277"/>
      <c r="D35" s="277"/>
      <c r="E35" s="277"/>
      <c r="F35" s="277"/>
      <c r="G35" s="291">
        <f>I35-K35</f>
        <v>0</v>
      </c>
      <c r="H35" s="275"/>
      <c r="I35" s="152">
        <f>I22+I31</f>
        <v>0</v>
      </c>
      <c r="J35" s="148" t="s">
        <v>256</v>
      </c>
      <c r="K35" s="82">
        <f>K22+K31</f>
        <v>0</v>
      </c>
    </row>
    <row r="36" spans="2:11">
      <c r="B36" s="118"/>
      <c r="C36" s="153"/>
      <c r="D36" s="153"/>
      <c r="E36" s="153"/>
      <c r="F36" s="153"/>
      <c r="G36" s="278" t="e">
        <f>1-(K35/I35)</f>
        <v>#DIV/0!</v>
      </c>
      <c r="H36" s="279"/>
      <c r="I36" s="154"/>
      <c r="J36" s="148"/>
      <c r="K36" s="65"/>
    </row>
    <row r="37" spans="2:11">
      <c r="B37" s="62"/>
      <c r="C37" s="63"/>
      <c r="D37" s="63"/>
      <c r="E37" s="63"/>
      <c r="F37" s="63"/>
      <c r="G37" s="63"/>
      <c r="H37" s="63"/>
      <c r="I37" s="63"/>
      <c r="J37" s="63"/>
      <c r="K37" s="64"/>
    </row>
  </sheetData>
  <sheetProtection algorithmName="SHA-512" hashValue="Y0RAcSWDbGG2w6I5C5Nnzxy38fIYqW+rep6sgEX1D1Y2JKLfRyPOAZauaVW0mBB76iT351RPkeGOEmMa5xKCFg==" saltValue="kYEQl4G6fWPbcEbsfhMV6g==" spinCount="100000" sheet="1" objects="1" scenarios="1" selectLockedCells="1"/>
  <mergeCells count="41">
    <mergeCell ref="G36:H36"/>
    <mergeCell ref="B31:F31"/>
    <mergeCell ref="G31:H31"/>
    <mergeCell ref="G32:H32"/>
    <mergeCell ref="E33:F33"/>
    <mergeCell ref="B35:F35"/>
    <mergeCell ref="G35:H35"/>
    <mergeCell ref="B26:F26"/>
    <mergeCell ref="G26:H26"/>
    <mergeCell ref="G27:H27"/>
    <mergeCell ref="E28:F28"/>
    <mergeCell ref="B30:F30"/>
    <mergeCell ref="G30:J30"/>
    <mergeCell ref="B25:F25"/>
    <mergeCell ref="G25:J25"/>
    <mergeCell ref="B16:F16"/>
    <mergeCell ref="G16:H16"/>
    <mergeCell ref="B17:F17"/>
    <mergeCell ref="G17:H17"/>
    <mergeCell ref="B18:F18"/>
    <mergeCell ref="G18:H18"/>
    <mergeCell ref="G19:H19"/>
    <mergeCell ref="E20:F20"/>
    <mergeCell ref="B22:F22"/>
    <mergeCell ref="G22:H22"/>
    <mergeCell ref="G23:H23"/>
    <mergeCell ref="A1:K1"/>
    <mergeCell ref="A2:K2"/>
    <mergeCell ref="B15:F15"/>
    <mergeCell ref="G15:H15"/>
    <mergeCell ref="B4:K4"/>
    <mergeCell ref="B6:F6"/>
    <mergeCell ref="G6:H6"/>
    <mergeCell ref="B8:F8"/>
    <mergeCell ref="G8:J8"/>
    <mergeCell ref="C9:F9"/>
    <mergeCell ref="E10:F10"/>
    <mergeCell ref="B12:F12"/>
    <mergeCell ref="G12:J12"/>
    <mergeCell ref="B14:F14"/>
    <mergeCell ref="G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A650-3246-49EA-B8C3-551F2AF7F736}">
  <dimension ref="A1:V232"/>
  <sheetViews>
    <sheetView zoomScale="104" zoomScaleNormal="104" workbookViewId="0">
      <selection activeCell="E26" sqref="E26"/>
    </sheetView>
  </sheetViews>
  <sheetFormatPr defaultRowHeight="15"/>
  <cols>
    <col min="1" max="1" width="18.28515625" customWidth="1"/>
    <col min="2" max="2" width="13.7109375" customWidth="1"/>
    <col min="3" max="3" width="29.42578125" customWidth="1"/>
    <col min="4" max="4" width="23.140625" customWidth="1"/>
    <col min="5" max="5" width="38.85546875" customWidth="1"/>
    <col min="6" max="6" width="17.7109375" customWidth="1"/>
    <col min="7" max="7" width="13.5703125" customWidth="1"/>
    <col min="8" max="8" width="14" customWidth="1"/>
    <col min="9" max="9" width="10" customWidth="1"/>
    <col min="10" max="10" width="14.5703125" customWidth="1"/>
    <col min="11" max="11" width="12.5703125" customWidth="1"/>
    <col min="12" max="12" width="13.28515625" customWidth="1"/>
    <col min="13" max="13" width="12" customWidth="1"/>
    <col min="14" max="14" width="16.42578125" customWidth="1"/>
    <col min="18" max="18" width="12.28515625" customWidth="1"/>
    <col min="19" max="20" width="9.140625" hidden="1" customWidth="1"/>
    <col min="21" max="21" width="66.5703125" hidden="1" customWidth="1"/>
    <col min="22" max="22" width="9.140625" hidden="1" customWidth="1"/>
  </cols>
  <sheetData>
    <row r="1" spans="1:22" ht="26.25" customHeight="1">
      <c r="A1" s="155" t="s">
        <v>81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22" ht="15.75" thickBot="1">
      <c r="V2" t="s">
        <v>79</v>
      </c>
    </row>
    <row r="3" spans="1:22" ht="15.75" thickBot="1">
      <c r="A3" s="18" t="s">
        <v>0</v>
      </c>
      <c r="B3" s="182">
        <f>'PROJECT INFO'!B4</f>
        <v>0</v>
      </c>
      <c r="C3" s="183"/>
      <c r="D3" s="183"/>
      <c r="E3" s="183"/>
      <c r="F3" s="184"/>
      <c r="J3" t="s">
        <v>82</v>
      </c>
      <c r="V3" t="s">
        <v>80</v>
      </c>
    </row>
    <row r="4" spans="1:22" ht="15.75" thickBot="1">
      <c r="A4" s="23" t="s">
        <v>2</v>
      </c>
      <c r="B4" s="182">
        <f>'PROJECT INFO'!B5</f>
        <v>0</v>
      </c>
      <c r="C4" s="184"/>
      <c r="J4" t="s">
        <v>83</v>
      </c>
      <c r="U4" t="s">
        <v>6</v>
      </c>
      <c r="V4" t="s">
        <v>54</v>
      </c>
    </row>
    <row r="5" spans="1:22" ht="15.75" thickBot="1">
      <c r="A5" s="107" t="s">
        <v>35</v>
      </c>
      <c r="B5" s="86">
        <f>'PROJECT INFO'!B19</f>
        <v>0</v>
      </c>
      <c r="C5" s="168"/>
      <c r="D5" s="168"/>
      <c r="J5" t="s">
        <v>84</v>
      </c>
      <c r="S5" t="s">
        <v>10</v>
      </c>
      <c r="U5" t="s">
        <v>11</v>
      </c>
    </row>
    <row r="6" spans="1:22">
      <c r="S6" t="s">
        <v>15</v>
      </c>
      <c r="U6" t="s">
        <v>16</v>
      </c>
    </row>
    <row r="7" spans="1:22" ht="15.75" thickBot="1">
      <c r="A7" s="185" t="s">
        <v>85</v>
      </c>
      <c r="B7" s="185"/>
      <c r="C7" s="185"/>
      <c r="D7" s="185"/>
      <c r="E7" s="185"/>
      <c r="F7" s="185"/>
      <c r="S7" t="s">
        <v>19</v>
      </c>
      <c r="U7" t="s">
        <v>20</v>
      </c>
    </row>
    <row r="8" spans="1:22" ht="15.75" thickBot="1">
      <c r="A8" s="89" t="s">
        <v>43</v>
      </c>
      <c r="B8" s="89"/>
      <c r="C8" s="89"/>
      <c r="D8" s="88">
        <f>'PROJECT INFO'!B24</f>
        <v>0</v>
      </c>
      <c r="J8" s="91" t="s">
        <v>86</v>
      </c>
      <c r="U8" t="s">
        <v>23</v>
      </c>
    </row>
    <row r="9" spans="1:22" ht="15.75" thickBot="1">
      <c r="A9" s="18" t="s">
        <v>87</v>
      </c>
      <c r="B9" s="19"/>
      <c r="C9" s="19"/>
      <c r="D9" s="45"/>
      <c r="F9" s="103"/>
      <c r="J9" t="s">
        <v>88</v>
      </c>
      <c r="U9" t="s">
        <v>89</v>
      </c>
    </row>
    <row r="10" spans="1:22" ht="15.75" thickBot="1">
      <c r="A10" s="179" t="s">
        <v>90</v>
      </c>
      <c r="B10" s="180"/>
      <c r="C10" s="181"/>
      <c r="D10" s="45"/>
      <c r="J10" t="s">
        <v>91</v>
      </c>
    </row>
    <row r="11" spans="1:22" ht="15.75" thickBot="1">
      <c r="A11" s="179" t="s">
        <v>92</v>
      </c>
      <c r="B11" s="180"/>
      <c r="C11" s="181"/>
      <c r="D11" s="45"/>
      <c r="J11" t="s">
        <v>93</v>
      </c>
      <c r="M11" s="2"/>
      <c r="N11" s="2"/>
      <c r="U11" t="s">
        <v>32</v>
      </c>
    </row>
    <row r="12" spans="1:22">
      <c r="M12" s="2"/>
      <c r="N12" s="2"/>
    </row>
    <row r="13" spans="1:22">
      <c r="A13" s="67" t="s">
        <v>94</v>
      </c>
      <c r="B13" s="67"/>
      <c r="C13" s="67"/>
      <c r="J13" t="s">
        <v>95</v>
      </c>
      <c r="L13" t="s">
        <v>96</v>
      </c>
      <c r="M13" s="2"/>
      <c r="N13" s="2"/>
    </row>
    <row r="14" spans="1:22">
      <c r="J14" t="s">
        <v>97</v>
      </c>
      <c r="M14" s="2"/>
      <c r="N14" s="2"/>
    </row>
    <row r="15" spans="1:22" ht="15.75" thickBot="1">
      <c r="A15" s="191" t="s">
        <v>98</v>
      </c>
      <c r="B15" s="191"/>
      <c r="C15" s="191"/>
      <c r="D15" s="113" t="s">
        <v>99</v>
      </c>
      <c r="E15" s="191" t="s">
        <v>100</v>
      </c>
      <c r="F15" s="191"/>
      <c r="G15" t="s">
        <v>101</v>
      </c>
      <c r="M15" s="2"/>
      <c r="N15" s="2"/>
    </row>
    <row r="16" spans="1:22">
      <c r="A16" s="190" t="s">
        <v>102</v>
      </c>
      <c r="B16" s="190"/>
      <c r="C16" s="190"/>
      <c r="D16" s="114" t="s">
        <v>103</v>
      </c>
      <c r="E16" s="192"/>
      <c r="F16" s="192"/>
      <c r="M16" s="2"/>
      <c r="N16" s="2"/>
    </row>
    <row r="17" spans="1:14">
      <c r="A17" s="186" t="s">
        <v>104</v>
      </c>
      <c r="B17" s="186"/>
      <c r="C17" s="186"/>
      <c r="D17" s="115" t="s">
        <v>103</v>
      </c>
      <c r="E17" s="193"/>
      <c r="F17" s="193"/>
      <c r="M17" s="2"/>
      <c r="N17" s="2"/>
    </row>
    <row r="18" spans="1:14">
      <c r="A18" s="186" t="s">
        <v>105</v>
      </c>
      <c r="B18" s="186"/>
      <c r="C18" s="186"/>
      <c r="D18" s="115" t="s">
        <v>103</v>
      </c>
      <c r="E18" s="193"/>
      <c r="F18" s="193"/>
      <c r="M18" s="2"/>
      <c r="N18" s="2"/>
    </row>
    <row r="19" spans="1:14">
      <c r="A19" s="186" t="s">
        <v>106</v>
      </c>
      <c r="B19" s="186"/>
      <c r="C19" s="186"/>
      <c r="D19" s="115" t="s">
        <v>107</v>
      </c>
      <c r="E19" s="193"/>
      <c r="F19" s="193"/>
      <c r="M19" s="2"/>
      <c r="N19" s="2"/>
    </row>
    <row r="20" spans="1:14">
      <c r="A20" s="186" t="s">
        <v>108</v>
      </c>
      <c r="B20" s="186"/>
      <c r="C20" s="186"/>
      <c r="M20" s="2"/>
      <c r="N20" s="2"/>
    </row>
    <row r="21" spans="1:14">
      <c r="A21" s="186" t="s">
        <v>109</v>
      </c>
      <c r="B21" s="186"/>
      <c r="C21" s="186"/>
      <c r="M21" s="2"/>
      <c r="N21" s="2"/>
    </row>
    <row r="22" spans="1:14">
      <c r="A22" s="186" t="s">
        <v>110</v>
      </c>
      <c r="B22" s="186"/>
      <c r="C22" s="186"/>
      <c r="M22" s="2"/>
      <c r="N22" s="2"/>
    </row>
    <row r="23" spans="1:14">
      <c r="A23" s="186" t="s">
        <v>111</v>
      </c>
      <c r="B23" s="186"/>
      <c r="C23" s="186"/>
      <c r="M23" s="2"/>
      <c r="N23" s="2"/>
    </row>
    <row r="24" spans="1:14">
      <c r="A24" s="186" t="s">
        <v>112</v>
      </c>
      <c r="B24" s="186"/>
      <c r="C24" s="186"/>
      <c r="M24" s="2"/>
      <c r="N24" s="2"/>
    </row>
    <row r="25" spans="1:14">
      <c r="A25" s="92" t="s">
        <v>113</v>
      </c>
      <c r="B25" s="92"/>
      <c r="C25" s="92"/>
      <c r="M25" s="2"/>
      <c r="N25" s="2"/>
    </row>
    <row r="26" spans="1:14">
      <c r="A26" s="92" t="s">
        <v>114</v>
      </c>
      <c r="B26" s="92"/>
      <c r="C26" s="92"/>
      <c r="M26" s="2"/>
      <c r="N26" s="2"/>
    </row>
    <row r="27" spans="1:14">
      <c r="A27" s="92" t="s">
        <v>115</v>
      </c>
      <c r="B27" s="92"/>
      <c r="C27" s="92"/>
      <c r="M27" s="2"/>
      <c r="N27" s="2"/>
    </row>
    <row r="28" spans="1:14">
      <c r="A28" s="92" t="s">
        <v>116</v>
      </c>
      <c r="B28" s="92"/>
      <c r="C28" s="92"/>
      <c r="M28" s="2"/>
      <c r="N28" s="2"/>
    </row>
    <row r="29" spans="1:14">
      <c r="A29" s="92" t="s">
        <v>117</v>
      </c>
      <c r="B29" s="92"/>
      <c r="C29" s="92"/>
      <c r="M29" s="2"/>
      <c r="N29" s="2"/>
    </row>
    <row r="30" spans="1:14">
      <c r="A30" s="92" t="s">
        <v>118</v>
      </c>
      <c r="B30" s="92"/>
      <c r="C30" s="92"/>
      <c r="M30" s="2"/>
      <c r="N30" s="2"/>
    </row>
    <row r="31" spans="1:14">
      <c r="A31" s="92" t="s">
        <v>119</v>
      </c>
      <c r="B31" s="92"/>
      <c r="C31" s="92"/>
      <c r="M31" s="2"/>
      <c r="N31" s="2"/>
    </row>
    <row r="32" spans="1:14">
      <c r="M32" s="2"/>
      <c r="N32" s="2"/>
    </row>
    <row r="33" spans="13:14">
      <c r="M33" s="2"/>
      <c r="N33" s="2"/>
    </row>
    <row r="34" spans="13:14">
      <c r="M34" s="2"/>
      <c r="N34" s="2"/>
    </row>
    <row r="35" spans="13:14">
      <c r="M35" s="2"/>
      <c r="N35" s="2"/>
    </row>
    <row r="36" spans="13:14">
      <c r="M36" s="2"/>
      <c r="N36" s="2"/>
    </row>
    <row r="37" spans="13:14">
      <c r="M37" s="2"/>
      <c r="N37" s="2"/>
    </row>
    <row r="38" spans="13:14">
      <c r="M38" s="2"/>
      <c r="N38" s="2"/>
    </row>
    <row r="39" spans="13:14">
      <c r="M39" s="2"/>
      <c r="N39" s="2"/>
    </row>
    <row r="40" spans="13:14">
      <c r="M40" s="2"/>
      <c r="N40" s="2"/>
    </row>
    <row r="41" spans="13:14">
      <c r="M41" s="2"/>
      <c r="N41" s="2"/>
    </row>
    <row r="42" spans="13:14">
      <c r="M42" s="2"/>
      <c r="N42" s="2"/>
    </row>
    <row r="43" spans="13:14">
      <c r="M43" s="2"/>
      <c r="N43" s="2"/>
    </row>
    <row r="44" spans="13:14">
      <c r="M44" s="2"/>
      <c r="N44" s="2"/>
    </row>
    <row r="45" spans="13:14">
      <c r="M45" s="2"/>
      <c r="N45" s="2"/>
    </row>
    <row r="46" spans="13:14">
      <c r="M46" s="2"/>
      <c r="N46" s="2"/>
    </row>
    <row r="47" spans="13:14">
      <c r="M47" s="2"/>
      <c r="N47" s="2"/>
    </row>
    <row r="48" spans="13:14">
      <c r="M48" s="2"/>
      <c r="N48" s="2"/>
    </row>
    <row r="49" spans="13:14">
      <c r="M49" s="2"/>
      <c r="N49" s="2"/>
    </row>
    <row r="50" spans="13:14">
      <c r="M50" s="2"/>
      <c r="N50" s="2"/>
    </row>
    <row r="51" spans="13:14">
      <c r="M51" s="2"/>
      <c r="N51" s="2"/>
    </row>
    <row r="52" spans="13:14">
      <c r="M52" s="2"/>
      <c r="N52" s="2"/>
    </row>
    <row r="53" spans="13:14">
      <c r="M53" s="2"/>
      <c r="N53" s="2"/>
    </row>
    <row r="54" spans="13:14">
      <c r="M54" s="2"/>
      <c r="N54" s="2"/>
    </row>
    <row r="55" spans="13:14">
      <c r="M55" s="2"/>
      <c r="N55" s="2"/>
    </row>
    <row r="56" spans="13:14">
      <c r="M56" s="2"/>
      <c r="N56" s="2"/>
    </row>
    <row r="57" spans="13:14">
      <c r="M57" s="2"/>
      <c r="N57" s="2"/>
    </row>
    <row r="58" spans="13:14">
      <c r="M58" s="2"/>
      <c r="N58" s="2"/>
    </row>
    <row r="59" spans="13:14">
      <c r="M59" s="2"/>
      <c r="N59" s="2"/>
    </row>
    <row r="60" spans="13:14">
      <c r="M60" s="2"/>
      <c r="N60" s="2"/>
    </row>
    <row r="61" spans="13:14">
      <c r="M61" s="2"/>
      <c r="N61" s="2"/>
    </row>
    <row r="62" spans="13:14">
      <c r="M62" s="2"/>
      <c r="N62" s="2"/>
    </row>
    <row r="63" spans="13:14">
      <c r="M63" s="2"/>
      <c r="N63" s="2"/>
    </row>
    <row r="64" spans="13:14">
      <c r="M64" s="2"/>
      <c r="N64" s="2"/>
    </row>
    <row r="65" spans="13:14">
      <c r="M65" s="2"/>
      <c r="N65" s="2"/>
    </row>
    <row r="66" spans="13:14">
      <c r="M66" s="2"/>
      <c r="N66" s="2"/>
    </row>
    <row r="67" spans="13:14">
      <c r="M67" s="2"/>
      <c r="N67" s="2"/>
    </row>
    <row r="68" spans="13:14">
      <c r="M68" s="2"/>
      <c r="N68" s="2"/>
    </row>
    <row r="69" spans="13:14">
      <c r="M69" s="2"/>
      <c r="N69" s="2"/>
    </row>
    <row r="70" spans="13:14">
      <c r="M70" s="2"/>
      <c r="N70" s="2"/>
    </row>
    <row r="71" spans="13:14">
      <c r="M71" s="2"/>
      <c r="N71" s="2"/>
    </row>
    <row r="72" spans="13:14">
      <c r="M72" s="2"/>
      <c r="N72" s="2"/>
    </row>
    <row r="73" spans="13:14">
      <c r="M73" s="2"/>
      <c r="N73" s="2"/>
    </row>
    <row r="74" spans="13:14">
      <c r="M74" s="2"/>
      <c r="N74" s="2"/>
    </row>
    <row r="75" spans="13:14">
      <c r="M75" s="2"/>
      <c r="N75" s="2"/>
    </row>
    <row r="76" spans="13:14">
      <c r="M76" s="2"/>
      <c r="N76" s="2"/>
    </row>
    <row r="77" spans="13:14">
      <c r="M77" s="2"/>
      <c r="N77" s="2"/>
    </row>
    <row r="78" spans="13:14">
      <c r="M78" s="2"/>
      <c r="N78" s="2"/>
    </row>
    <row r="79" spans="13:14">
      <c r="M79" s="2"/>
      <c r="N79" s="2"/>
    </row>
    <row r="80" spans="13:14">
      <c r="M80" s="2"/>
      <c r="N80" s="2"/>
    </row>
    <row r="81" spans="13:14">
      <c r="M81" s="2"/>
      <c r="N81" s="2"/>
    </row>
    <row r="82" spans="13:14">
      <c r="M82" s="2"/>
      <c r="N82" s="2"/>
    </row>
    <row r="83" spans="13:14">
      <c r="M83" s="2"/>
      <c r="N83" s="2"/>
    </row>
    <row r="84" spans="13:14">
      <c r="M84" s="2"/>
      <c r="N84" s="2"/>
    </row>
    <row r="85" spans="13:14">
      <c r="M85" s="2"/>
      <c r="N85" s="2"/>
    </row>
    <row r="86" spans="13:14">
      <c r="M86" s="2"/>
      <c r="N86" s="2"/>
    </row>
    <row r="87" spans="13:14">
      <c r="M87" s="2"/>
      <c r="N87" s="2"/>
    </row>
    <row r="88" spans="13:14">
      <c r="M88" s="2"/>
      <c r="N88" s="2"/>
    </row>
    <row r="89" spans="13:14">
      <c r="M89" s="2"/>
      <c r="N89" s="2"/>
    </row>
    <row r="90" spans="13:14">
      <c r="M90" s="2"/>
      <c r="N90" s="2"/>
    </row>
    <row r="91" spans="13:14">
      <c r="M91" s="2"/>
      <c r="N91" s="2"/>
    </row>
    <row r="92" spans="13:14">
      <c r="M92" s="2"/>
      <c r="N92" s="2"/>
    </row>
    <row r="93" spans="13:14">
      <c r="M93" s="2"/>
      <c r="N93" s="2"/>
    </row>
    <row r="94" spans="13:14">
      <c r="M94" s="2"/>
      <c r="N94" s="2"/>
    </row>
    <row r="95" spans="13:14">
      <c r="M95" s="2"/>
      <c r="N95" s="2"/>
    </row>
    <row r="96" spans="13:14">
      <c r="M96" s="2"/>
      <c r="N96" s="2"/>
    </row>
    <row r="97" spans="13:14">
      <c r="M97" s="2"/>
      <c r="N97" s="2"/>
    </row>
    <row r="98" spans="13:14">
      <c r="M98" s="2"/>
      <c r="N98" s="2"/>
    </row>
    <row r="99" spans="13:14">
      <c r="M99" s="2"/>
      <c r="N99" s="2"/>
    </row>
    <row r="100" spans="13:14">
      <c r="M100" s="2"/>
      <c r="N100" s="2"/>
    </row>
    <row r="101" spans="13:14">
      <c r="M101" s="2"/>
      <c r="N101" s="2"/>
    </row>
    <row r="102" spans="13:14">
      <c r="M102" s="2"/>
      <c r="N102" s="2"/>
    </row>
    <row r="103" spans="13:14">
      <c r="M103" s="2"/>
      <c r="N103" s="2"/>
    </row>
    <row r="104" spans="13:14">
      <c r="M104" s="2"/>
      <c r="N104" s="2"/>
    </row>
    <row r="105" spans="13:14">
      <c r="M105" s="2"/>
      <c r="N105" s="2"/>
    </row>
    <row r="106" spans="13:14">
      <c r="M106" s="2"/>
      <c r="N106" s="2"/>
    </row>
    <row r="107" spans="13:14">
      <c r="M107" s="2"/>
      <c r="N107" s="2"/>
    </row>
    <row r="108" spans="13:14">
      <c r="M108" s="2"/>
      <c r="N108" s="2"/>
    </row>
    <row r="109" spans="13:14">
      <c r="M109" s="2"/>
      <c r="N109" s="2"/>
    </row>
    <row r="110" spans="13:14">
      <c r="M110" s="2"/>
      <c r="N110" s="2"/>
    </row>
    <row r="111" spans="13:14">
      <c r="M111" s="2"/>
      <c r="N111" s="2"/>
    </row>
    <row r="112" spans="13:14">
      <c r="M112" s="2"/>
      <c r="N112" s="2"/>
    </row>
    <row r="113" spans="1:21">
      <c r="M113" s="2"/>
      <c r="N113" s="2"/>
    </row>
    <row r="114" spans="1:21">
      <c r="M114" s="2"/>
      <c r="N114" s="2"/>
    </row>
    <row r="115" spans="1:21">
      <c r="M115" s="2"/>
      <c r="N115" s="2"/>
    </row>
    <row r="116" spans="1:21" ht="15.75" thickBot="1">
      <c r="A116" s="194" t="s">
        <v>120</v>
      </c>
      <c r="B116" s="194"/>
      <c r="C116" s="194"/>
      <c r="D116" s="194"/>
      <c r="E116" s="194"/>
      <c r="F116" s="194"/>
      <c r="M116" s="2"/>
      <c r="N116" s="2"/>
      <c r="U116" t="s">
        <v>33</v>
      </c>
    </row>
    <row r="117" spans="1:21" ht="15.75" thickBot="1">
      <c r="A117" s="89" t="s">
        <v>121</v>
      </c>
      <c r="B117" s="89"/>
      <c r="C117" s="89"/>
      <c r="D117" s="87">
        <f>'PROJECT INFO'!B26</f>
        <v>0</v>
      </c>
      <c r="E117" s="104"/>
      <c r="F117" s="104"/>
      <c r="G117" s="6"/>
      <c r="H117" s="6"/>
      <c r="U117" t="s">
        <v>34</v>
      </c>
    </row>
    <row r="118" spans="1:21" ht="15.75" thickBot="1">
      <c r="A118" s="213" t="s">
        <v>122</v>
      </c>
      <c r="B118" s="214"/>
      <c r="C118" s="215"/>
      <c r="D118" s="108"/>
      <c r="E118" s="104"/>
      <c r="F118" s="104"/>
      <c r="U118" t="s">
        <v>123</v>
      </c>
    </row>
    <row r="119" spans="1:21" ht="15.75" thickBot="1">
      <c r="A119" s="179" t="s">
        <v>124</v>
      </c>
      <c r="B119" s="180"/>
      <c r="C119" s="181"/>
      <c r="D119" s="46">
        <v>100</v>
      </c>
      <c r="E119" s="6"/>
      <c r="F119" s="6"/>
    </row>
    <row r="120" spans="1:21" ht="15.75" thickBot="1">
      <c r="A120" s="179" t="s">
        <v>125</v>
      </c>
      <c r="B120" s="180"/>
      <c r="C120" s="181"/>
      <c r="D120" s="46">
        <v>100</v>
      </c>
      <c r="E120" s="120"/>
      <c r="F120" s="120"/>
      <c r="G120" s="120"/>
      <c r="H120" s="120"/>
      <c r="I120" s="120"/>
      <c r="J120" s="120"/>
      <c r="K120" s="120"/>
      <c r="L120" s="120"/>
      <c r="M120" s="3"/>
      <c r="N120" s="3"/>
      <c r="O120" s="3"/>
      <c r="U120" t="s">
        <v>38</v>
      </c>
    </row>
    <row r="121" spans="1:21" ht="15.75" thickBot="1">
      <c r="A121" s="179"/>
      <c r="B121" s="180"/>
      <c r="C121" s="181"/>
      <c r="D121" s="46"/>
      <c r="E121" s="120"/>
      <c r="F121" s="120"/>
      <c r="G121" s="120"/>
      <c r="H121" s="120"/>
      <c r="I121" s="120"/>
      <c r="J121" s="120"/>
      <c r="K121" s="120"/>
      <c r="L121" s="120"/>
      <c r="M121" s="3"/>
      <c r="N121" s="3"/>
      <c r="O121" s="3"/>
    </row>
    <row r="122" spans="1:21" ht="15.75" thickBot="1">
      <c r="A122" s="179"/>
      <c r="B122" s="180"/>
      <c r="C122" s="181"/>
      <c r="D122" s="46"/>
      <c r="E122" s="120"/>
      <c r="F122" s="120"/>
      <c r="G122" s="120"/>
      <c r="H122" s="120"/>
      <c r="I122" s="120"/>
      <c r="J122" s="120"/>
      <c r="K122" s="120"/>
      <c r="L122" s="120"/>
      <c r="M122" s="3"/>
      <c r="N122" s="3"/>
      <c r="O122" s="3"/>
    </row>
    <row r="123" spans="1:21" ht="15.75" thickBot="1">
      <c r="A123" s="213" t="s">
        <v>126</v>
      </c>
      <c r="B123" s="214"/>
      <c r="C123" s="215"/>
      <c r="D123" s="2"/>
      <c r="E123" s="120"/>
      <c r="F123" s="120"/>
      <c r="G123" s="120"/>
      <c r="H123" s="120"/>
      <c r="I123" s="120"/>
      <c r="J123" s="120"/>
      <c r="K123" s="120"/>
      <c r="L123" s="120"/>
      <c r="M123" s="3"/>
      <c r="N123" s="3"/>
      <c r="O123" s="3"/>
    </row>
    <row r="124" spans="1:21" ht="15.75" thickBot="1">
      <c r="A124" s="179" t="s">
        <v>124</v>
      </c>
      <c r="B124" s="180"/>
      <c r="C124" s="181"/>
      <c r="D124" s="46">
        <v>60</v>
      </c>
      <c r="E124" s="90">
        <f>1-(D124/D119)</f>
        <v>0.4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21" ht="15.75" thickBot="1">
      <c r="A125" s="179" t="s">
        <v>125</v>
      </c>
      <c r="B125" s="180"/>
      <c r="C125" s="181"/>
      <c r="D125" s="46">
        <v>70</v>
      </c>
      <c r="E125" s="90">
        <f>1-(D125/D120)</f>
        <v>0.30000000000000004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21" ht="15.75" thickBot="1">
      <c r="A126" s="2"/>
      <c r="B126" s="2"/>
      <c r="C126" s="2"/>
      <c r="D126" s="4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21" ht="15.75" thickBot="1">
      <c r="D127" s="4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21">
      <c r="I128" s="120"/>
      <c r="J128" s="120"/>
      <c r="K128" s="120"/>
      <c r="L128" s="120"/>
      <c r="M128" s="3"/>
      <c r="N128" s="3"/>
      <c r="O128" s="3"/>
    </row>
    <row r="129" spans="1:21">
      <c r="A129" s="230" t="s">
        <v>127</v>
      </c>
      <c r="B129" s="230"/>
      <c r="C129" s="230"/>
      <c r="I129" s="120"/>
      <c r="J129" s="120"/>
      <c r="K129" s="120"/>
      <c r="L129" s="120"/>
      <c r="M129" s="3"/>
      <c r="N129" s="3"/>
      <c r="O129" s="3"/>
    </row>
    <row r="130" spans="1:21">
      <c r="I130" s="120"/>
      <c r="J130" s="120"/>
      <c r="K130" s="120"/>
      <c r="L130" s="120"/>
      <c r="M130" s="3"/>
      <c r="N130" s="3"/>
      <c r="O130" s="3"/>
    </row>
    <row r="131" spans="1:21">
      <c r="M131" s="103"/>
      <c r="N131" s="103"/>
      <c r="O131" s="103"/>
      <c r="P131" s="103"/>
      <c r="U131" t="s">
        <v>41</v>
      </c>
    </row>
    <row r="132" spans="1:21" ht="15.75" thickBot="1">
      <c r="M132" s="103"/>
      <c r="N132" s="103"/>
      <c r="O132" s="103"/>
      <c r="P132" s="103"/>
      <c r="U132" t="s">
        <v>42</v>
      </c>
    </row>
    <row r="133" spans="1:21" ht="15.75" thickBot="1">
      <c r="A133" s="186" t="s">
        <v>128</v>
      </c>
      <c r="B133" s="186"/>
      <c r="C133" s="187"/>
      <c r="D133" s="46"/>
    </row>
    <row r="134" spans="1:21" ht="16.5" thickBot="1">
      <c r="A134" s="188" t="s">
        <v>129</v>
      </c>
      <c r="B134" s="189"/>
      <c r="C134" s="189"/>
      <c r="D134" s="189"/>
      <c r="E134" s="189"/>
      <c r="F134" s="189"/>
      <c r="G134" s="4"/>
      <c r="H134" s="4"/>
      <c r="I134" s="4"/>
      <c r="J134" s="4"/>
    </row>
    <row r="135" spans="1:21" ht="28.5" customHeight="1" thickBot="1">
      <c r="A135" s="219" t="s">
        <v>130</v>
      </c>
      <c r="B135" s="220"/>
      <c r="C135" s="221"/>
      <c r="D135" s="46"/>
      <c r="E135" s="34"/>
      <c r="F135" s="35"/>
      <c r="H135" s="5"/>
      <c r="I135" s="5"/>
      <c r="J135" s="5"/>
      <c r="K135" s="5"/>
      <c r="L135" s="5"/>
      <c r="M135" s="5"/>
    </row>
    <row r="136" spans="1:21" ht="15.75" thickBot="1">
      <c r="A136" s="206" t="s">
        <v>131</v>
      </c>
      <c r="B136" s="206"/>
      <c r="C136" s="207"/>
      <c r="D136" s="29" t="e">
        <f>(D135/D133)*3.412</f>
        <v>#DIV/0!</v>
      </c>
      <c r="G136" s="42" t="s">
        <v>132</v>
      </c>
      <c r="K136" s="69" t="s">
        <v>133</v>
      </c>
      <c r="L136" s="69" t="s">
        <v>134</v>
      </c>
      <c r="U136" t="s">
        <v>44</v>
      </c>
    </row>
    <row r="137" spans="1:21" ht="15.75" thickBot="1">
      <c r="A137" s="187" t="s">
        <v>135</v>
      </c>
      <c r="B137" s="200"/>
      <c r="C137" s="200"/>
      <c r="D137" s="220"/>
      <c r="E137" s="200"/>
      <c r="F137" s="47"/>
      <c r="G137" s="28" t="e">
        <f>((F137/D133)*3.412)*2.8</f>
        <v>#DIV/0!</v>
      </c>
      <c r="H137" s="37" t="s">
        <v>136</v>
      </c>
      <c r="J137" s="25"/>
      <c r="K137" s="70">
        <f>F137*0.000288962</f>
        <v>0</v>
      </c>
      <c r="L137" s="70">
        <f>K137*907.185</f>
        <v>0</v>
      </c>
      <c r="U137" t="s">
        <v>53</v>
      </c>
    </row>
    <row r="138" spans="1:21" ht="15.75" thickBot="1">
      <c r="A138" s="20" t="s">
        <v>137</v>
      </c>
      <c r="B138" s="20"/>
      <c r="C138" s="20"/>
      <c r="D138" s="20"/>
      <c r="E138" s="20"/>
      <c r="F138" s="47"/>
      <c r="H138" s="31"/>
      <c r="K138" s="70">
        <f>F138*0.000288962</f>
        <v>0</v>
      </c>
      <c r="L138" s="70">
        <f t="shared" ref="L138:L142" si="0">K138*907.185</f>
        <v>0</v>
      </c>
      <c r="U138" t="s">
        <v>56</v>
      </c>
    </row>
    <row r="139" spans="1:21" ht="15.75" thickBot="1">
      <c r="A139" s="187" t="s">
        <v>138</v>
      </c>
      <c r="B139" s="200"/>
      <c r="C139" s="200"/>
      <c r="D139" s="200"/>
      <c r="E139" s="209"/>
      <c r="F139" s="47"/>
      <c r="H139" s="31"/>
      <c r="L139" s="32"/>
      <c r="U139" t="s">
        <v>61</v>
      </c>
    </row>
    <row r="140" spans="1:21" ht="15.75" thickBot="1">
      <c r="A140" s="187" t="s">
        <v>139</v>
      </c>
      <c r="B140" s="200"/>
      <c r="C140" s="200"/>
      <c r="D140" s="200"/>
      <c r="E140" s="209"/>
      <c r="F140" s="47"/>
      <c r="H140" s="31"/>
      <c r="J140" s="69" t="s">
        <v>140</v>
      </c>
      <c r="K140" s="2"/>
      <c r="L140" s="32"/>
      <c r="N140" s="2"/>
      <c r="U140" t="s">
        <v>64</v>
      </c>
    </row>
    <row r="141" spans="1:21" ht="15" customHeight="1" thickBot="1">
      <c r="A141" s="203" t="s">
        <v>141</v>
      </c>
      <c r="B141" s="204"/>
      <c r="C141" s="204"/>
      <c r="D141" s="204"/>
      <c r="E141" s="210"/>
      <c r="F141" s="47"/>
      <c r="G141" s="28" t="e">
        <f>(F141/D133)*1.05</f>
        <v>#DIV/0!</v>
      </c>
      <c r="H141" s="37" t="s">
        <v>142</v>
      </c>
      <c r="J141" s="70">
        <f>F141*1000</f>
        <v>0</v>
      </c>
      <c r="K141" s="71">
        <f>J141*0.00005311</f>
        <v>0</v>
      </c>
      <c r="L141" s="70">
        <f t="shared" si="0"/>
        <v>0</v>
      </c>
      <c r="N141" s="103"/>
      <c r="O141" s="103"/>
      <c r="P141" s="103"/>
      <c r="U141" t="s">
        <v>67</v>
      </c>
    </row>
    <row r="142" spans="1:21" ht="15" customHeight="1" thickBot="1">
      <c r="A142" s="203" t="s">
        <v>143</v>
      </c>
      <c r="B142" s="204"/>
      <c r="C142" s="204"/>
      <c r="D142" s="204"/>
      <c r="E142" s="210"/>
      <c r="F142" s="47"/>
      <c r="H142" s="31"/>
      <c r="J142" s="72">
        <f>F142*1000</f>
        <v>0</v>
      </c>
      <c r="K142" s="73">
        <f>F142*0.00005311</f>
        <v>0</v>
      </c>
      <c r="L142" s="72">
        <f t="shared" si="0"/>
        <v>0</v>
      </c>
      <c r="N142" s="103"/>
      <c r="O142" s="103"/>
      <c r="P142" s="103"/>
      <c r="U142" t="s">
        <v>42</v>
      </c>
    </row>
    <row r="143" spans="1:21" ht="15.75" thickBot="1">
      <c r="A143" s="198" t="s">
        <v>144</v>
      </c>
      <c r="B143" s="198"/>
      <c r="C143" s="199"/>
      <c r="D143" s="29" t="e">
        <f>SUM(G137,G141)</f>
        <v>#DIV/0!</v>
      </c>
      <c r="E143" s="103"/>
      <c r="F143" s="103"/>
      <c r="G143" s="211" t="s">
        <v>145</v>
      </c>
      <c r="H143" s="211"/>
      <c r="I143" s="211"/>
      <c r="J143" s="211"/>
      <c r="K143" s="212"/>
      <c r="L143" s="68">
        <f>L137+L141</f>
        <v>0</v>
      </c>
    </row>
    <row r="144" spans="1:21" ht="15.75" thickBot="1">
      <c r="A144" s="187" t="s">
        <v>146</v>
      </c>
      <c r="B144" s="200"/>
      <c r="C144" s="200"/>
      <c r="D144" s="48"/>
      <c r="E144" s="103"/>
      <c r="F144" s="103"/>
      <c r="H144" s="103"/>
      <c r="J144" s="103"/>
      <c r="K144" s="103"/>
      <c r="L144" s="103"/>
      <c r="U144" t="s">
        <v>73</v>
      </c>
    </row>
    <row r="145" spans="1:21">
      <c r="G145" s="33"/>
      <c r="U145" t="s">
        <v>74</v>
      </c>
    </row>
    <row r="146" spans="1:21" ht="16.5" thickBot="1">
      <c r="A146" s="201" t="s">
        <v>147</v>
      </c>
      <c r="B146" s="202"/>
      <c r="C146" s="202"/>
      <c r="D146" s="202"/>
      <c r="E146" s="202"/>
      <c r="F146" s="202"/>
      <c r="U146" t="s">
        <v>54</v>
      </c>
    </row>
    <row r="147" spans="1:21" ht="31.5" customHeight="1" thickBot="1">
      <c r="A147" s="203" t="s">
        <v>148</v>
      </c>
      <c r="B147" s="204"/>
      <c r="C147" s="204"/>
      <c r="D147" s="49"/>
      <c r="F147" s="109"/>
      <c r="G147" s="2"/>
      <c r="H147" s="36"/>
      <c r="I147" s="36"/>
      <c r="U147" t="s">
        <v>42</v>
      </c>
    </row>
    <row r="148" spans="1:21" ht="30" customHeight="1" thickBot="1">
      <c r="A148" s="205" t="s">
        <v>149</v>
      </c>
      <c r="B148" s="206"/>
      <c r="C148" s="207"/>
      <c r="D148" s="26" t="e">
        <f>(D147/D133)*3.412</f>
        <v>#DIV/0!</v>
      </c>
      <c r="U148" t="s">
        <v>50</v>
      </c>
    </row>
    <row r="149" spans="1:21" ht="31.5" customHeight="1" thickBot="1">
      <c r="A149" s="203" t="s">
        <v>150</v>
      </c>
      <c r="B149" s="204"/>
      <c r="C149" s="208"/>
      <c r="D149" s="50"/>
      <c r="E149" s="27" t="s">
        <v>151</v>
      </c>
      <c r="F149" s="30" t="e">
        <f>(D149*3.412)/D133</f>
        <v>#DIV/0!</v>
      </c>
      <c r="U149" t="s">
        <v>42</v>
      </c>
    </row>
    <row r="150" spans="1:21" ht="31.5" customHeight="1" thickBot="1">
      <c r="A150" s="203" t="s">
        <v>152</v>
      </c>
      <c r="B150" s="204"/>
      <c r="C150" s="204"/>
      <c r="D150" s="38">
        <f>D147-D149</f>
        <v>0</v>
      </c>
      <c r="E150" s="27" t="s">
        <v>153</v>
      </c>
      <c r="F150" s="43">
        <f>0.5*D135</f>
        <v>0</v>
      </c>
      <c r="H150" s="80"/>
      <c r="I150" s="80"/>
      <c r="J150" s="80"/>
      <c r="K150" s="80"/>
      <c r="L150" s="80"/>
      <c r="M150" s="80"/>
    </row>
    <row r="151" spans="1:21" ht="31.5" customHeight="1" thickBot="1">
      <c r="A151" s="205" t="s">
        <v>154</v>
      </c>
      <c r="B151" s="206"/>
      <c r="C151" s="207"/>
      <c r="D151" s="26" t="e">
        <f>(D150/D133)*3.412</f>
        <v>#DIV/0!</v>
      </c>
      <c r="E151" s="27" t="s">
        <v>155</v>
      </c>
      <c r="F151" s="44" t="e">
        <f>0.5*D136</f>
        <v>#DIV/0!</v>
      </c>
      <c r="G151" s="2"/>
      <c r="H151" s="2"/>
      <c r="I151" s="2"/>
      <c r="K151" s="24"/>
      <c r="L151" s="24"/>
    </row>
    <row r="152" spans="1:21" ht="20.25" customHeight="1" thickBot="1">
      <c r="D152" s="40"/>
      <c r="G152" s="41" t="s">
        <v>132</v>
      </c>
      <c r="K152" s="74" t="s">
        <v>133</v>
      </c>
      <c r="L152" s="74" t="s">
        <v>134</v>
      </c>
      <c r="U152" s="5" t="s">
        <v>58</v>
      </c>
    </row>
    <row r="153" spans="1:21" ht="17.25" customHeight="1" thickBot="1">
      <c r="A153" s="1" t="s">
        <v>156</v>
      </c>
      <c r="B153" s="1"/>
      <c r="C153" s="1"/>
      <c r="D153" s="21"/>
      <c r="E153" s="18"/>
      <c r="F153" s="46"/>
      <c r="G153" s="26" t="e">
        <f>((F153/D133)*3.412)*2.8</f>
        <v>#DIV/0!</v>
      </c>
      <c r="H153" s="39" t="s">
        <v>136</v>
      </c>
      <c r="J153" s="25"/>
      <c r="K153" s="75">
        <f>F153*0.000288962</f>
        <v>0</v>
      </c>
      <c r="L153" s="75">
        <f>K153*907.185</f>
        <v>0</v>
      </c>
      <c r="M153" s="32"/>
      <c r="U153" s="5" t="s">
        <v>75</v>
      </c>
    </row>
    <row r="154" spans="1:21" ht="15.75" thickBot="1">
      <c r="A154" s="20" t="s">
        <v>157</v>
      </c>
      <c r="B154" s="20"/>
      <c r="C154" s="20"/>
      <c r="D154" s="20"/>
      <c r="E154" s="20"/>
      <c r="F154" s="46"/>
      <c r="H154" s="31"/>
      <c r="K154" s="75">
        <f>F154*0.000288962</f>
        <v>0</v>
      </c>
      <c r="L154" s="75">
        <f t="shared" ref="L154" si="1">K154*907.185</f>
        <v>0</v>
      </c>
      <c r="M154" s="32"/>
      <c r="U154" t="s">
        <v>42</v>
      </c>
    </row>
    <row r="155" spans="1:21" ht="15.75" thickBot="1">
      <c r="A155" s="18" t="s">
        <v>158</v>
      </c>
      <c r="B155" s="19"/>
      <c r="C155" s="19"/>
      <c r="D155" s="19"/>
      <c r="E155" s="19"/>
      <c r="F155" s="46"/>
      <c r="H155" s="31"/>
      <c r="L155" s="32"/>
      <c r="M155" s="32"/>
    </row>
    <row r="156" spans="1:21" ht="15.75" thickBot="1">
      <c r="A156" s="18" t="s">
        <v>159</v>
      </c>
      <c r="B156" s="19"/>
      <c r="C156" s="19"/>
      <c r="D156" s="19"/>
      <c r="E156" s="19"/>
      <c r="F156" s="46"/>
      <c r="H156" s="31"/>
      <c r="J156" s="74" t="s">
        <v>140</v>
      </c>
      <c r="K156" s="2"/>
      <c r="L156" s="32"/>
      <c r="M156" s="32"/>
      <c r="U156" t="s">
        <v>76</v>
      </c>
    </row>
    <row r="157" spans="1:21" ht="15" customHeight="1" thickBot="1">
      <c r="A157" s="216" t="s">
        <v>160</v>
      </c>
      <c r="B157" s="217"/>
      <c r="C157" s="217"/>
      <c r="D157" s="217"/>
      <c r="E157" s="218"/>
      <c r="F157" s="46"/>
      <c r="G157" s="76" t="e">
        <f>(F157/D133)*1.05</f>
        <v>#DIV/0!</v>
      </c>
      <c r="H157" s="37" t="s">
        <v>142</v>
      </c>
      <c r="J157" s="75">
        <f>F157*1000</f>
        <v>0</v>
      </c>
      <c r="K157" s="78">
        <f>J157*0.00005311</f>
        <v>0</v>
      </c>
      <c r="L157" s="75">
        <f>K157*907.185</f>
        <v>0</v>
      </c>
      <c r="M157" s="32"/>
      <c r="U157" t="s">
        <v>77</v>
      </c>
    </row>
    <row r="158" spans="1:21" ht="15" customHeight="1" thickBot="1">
      <c r="A158" s="216" t="s">
        <v>161</v>
      </c>
      <c r="B158" s="217"/>
      <c r="C158" s="217"/>
      <c r="D158" s="217"/>
      <c r="E158" s="218"/>
      <c r="F158" s="46"/>
      <c r="H158" s="103"/>
      <c r="J158" s="77">
        <f>F158*1000</f>
        <v>0</v>
      </c>
      <c r="K158" s="79">
        <f>F158*0.00005311</f>
        <v>0</v>
      </c>
      <c r="L158" s="77">
        <f t="shared" ref="L158" si="2">K158*907.185</f>
        <v>0</v>
      </c>
      <c r="M158" s="32"/>
      <c r="U158" t="s">
        <v>78</v>
      </c>
    </row>
    <row r="159" spans="1:21" ht="31.5" customHeight="1" thickBot="1">
      <c r="A159" s="197" t="s">
        <v>162</v>
      </c>
      <c r="B159" s="198"/>
      <c r="C159" s="199"/>
      <c r="D159" s="26" t="e">
        <f>G153+G157</f>
        <v>#DIV/0!</v>
      </c>
      <c r="E159" s="27"/>
      <c r="F159" s="109"/>
      <c r="G159" s="195" t="s">
        <v>163</v>
      </c>
      <c r="H159" s="195"/>
      <c r="I159" s="195"/>
      <c r="J159" s="195"/>
      <c r="K159" s="196"/>
      <c r="L159" s="81">
        <f>L153+L157</f>
        <v>0</v>
      </c>
      <c r="M159" s="32"/>
    </row>
    <row r="160" spans="1:21" ht="28.5" customHeight="1" thickBot="1">
      <c r="A160" s="197" t="s">
        <v>164</v>
      </c>
      <c r="B160" s="198"/>
      <c r="C160" s="199"/>
      <c r="D160" s="26" t="e">
        <f>D159-F149</f>
        <v>#DIV/0!</v>
      </c>
      <c r="E160" s="27" t="s">
        <v>165</v>
      </c>
      <c r="F160" s="44" t="e">
        <f>0.5*D143</f>
        <v>#DIV/0!</v>
      </c>
      <c r="G160" s="103"/>
      <c r="H160" s="103"/>
      <c r="I160" s="103"/>
      <c r="J160" s="103"/>
      <c r="K160" s="103"/>
    </row>
    <row r="161" spans="1:21" ht="20.25" customHeight="1" thickBot="1">
      <c r="A161" s="187" t="s">
        <v>166</v>
      </c>
      <c r="B161" s="200"/>
      <c r="C161" s="200"/>
      <c r="D161" s="51"/>
      <c r="E161" s="103"/>
      <c r="F161" s="103"/>
      <c r="G161" s="3"/>
      <c r="J161" s="103"/>
      <c r="K161" s="103"/>
      <c r="L161" s="103"/>
    </row>
    <row r="162" spans="1:21">
      <c r="U162" t="s">
        <v>79</v>
      </c>
    </row>
    <row r="163" spans="1:21" ht="15.75">
      <c r="A163" s="232" t="s">
        <v>167</v>
      </c>
      <c r="B163" s="233"/>
      <c r="C163" s="233"/>
      <c r="D163" s="233"/>
      <c r="E163" s="233"/>
      <c r="F163" s="233"/>
      <c r="U163" t="s">
        <v>80</v>
      </c>
    </row>
    <row r="164" spans="1:21">
      <c r="A164" s="206" t="s">
        <v>168</v>
      </c>
      <c r="B164" s="206"/>
      <c r="C164" s="234" t="e">
        <f>1-(D151/D136)</f>
        <v>#DIV/0!</v>
      </c>
      <c r="D164" s="234"/>
      <c r="E164" s="234"/>
      <c r="U164" t="s">
        <v>54</v>
      </c>
    </row>
    <row r="165" spans="1:21">
      <c r="A165" s="222" t="s">
        <v>169</v>
      </c>
      <c r="B165" s="222"/>
      <c r="C165" s="224" t="e">
        <f>1-(D160/D143)</f>
        <v>#DIV/0!</v>
      </c>
      <c r="D165" s="224"/>
      <c r="E165" s="224"/>
    </row>
    <row r="166" spans="1:21">
      <c r="A166" s="222" t="s">
        <v>170</v>
      </c>
      <c r="B166" s="222"/>
      <c r="C166" s="224" t="e">
        <f>1-(D161/D144)</f>
        <v>#DIV/0!</v>
      </c>
      <c r="D166" s="225"/>
      <c r="E166" s="225"/>
    </row>
    <row r="167" spans="1:21">
      <c r="A167" s="223" t="s">
        <v>171</v>
      </c>
      <c r="B167" s="226"/>
      <c r="C167" s="227"/>
      <c r="D167" s="228">
        <f>D135-D150</f>
        <v>0</v>
      </c>
      <c r="E167" s="229"/>
      <c r="F167" s="32"/>
    </row>
    <row r="168" spans="1:21">
      <c r="A168" s="187" t="s">
        <v>172</v>
      </c>
      <c r="B168" s="200"/>
      <c r="C168" s="200"/>
      <c r="D168" s="200"/>
      <c r="E168" s="54">
        <f>L143-L159</f>
        <v>0</v>
      </c>
      <c r="F168" s="66" t="e">
        <f>1-(M150/M135)</f>
        <v>#DIV/0!</v>
      </c>
    </row>
    <row r="170" spans="1:21" ht="15.75" thickBot="1">
      <c r="A170" s="231" t="s">
        <v>173</v>
      </c>
      <c r="B170" s="231"/>
      <c r="C170" s="231"/>
      <c r="D170" s="231"/>
      <c r="E170" s="231"/>
      <c r="F170" s="231"/>
    </row>
    <row r="171" spans="1:21" ht="15.75" thickBot="1">
      <c r="A171" s="219" t="s">
        <v>49</v>
      </c>
      <c r="B171" s="220"/>
      <c r="C171" s="220"/>
      <c r="D171" s="220"/>
      <c r="E171" s="220"/>
      <c r="F171" s="86">
        <f>'PROJECT INFO'!B28</f>
        <v>0</v>
      </c>
      <c r="G171" s="170"/>
      <c r="H171" s="170"/>
      <c r="I171" s="8"/>
    </row>
    <row r="172" spans="1:21" ht="15.75" thickBot="1">
      <c r="A172" s="223" t="s">
        <v>174</v>
      </c>
      <c r="B172" s="226"/>
      <c r="C172" s="226"/>
      <c r="D172" s="226"/>
      <c r="E172" s="226"/>
      <c r="F172" s="45"/>
      <c r="G172" s="170" t="s">
        <v>36</v>
      </c>
      <c r="H172" s="170"/>
      <c r="I172" s="7" t="s">
        <v>175</v>
      </c>
      <c r="J172" s="117"/>
      <c r="K172" s="117"/>
      <c r="L172" s="117"/>
      <c r="M172" s="117"/>
      <c r="N172" s="55"/>
      <c r="O172" s="6"/>
    </row>
    <row r="173" spans="1:21" ht="15.75" thickBot="1">
      <c r="A173" s="223" t="s">
        <v>176</v>
      </c>
      <c r="B173" s="226"/>
      <c r="C173" s="226"/>
      <c r="D173" s="226"/>
      <c r="E173" s="226"/>
      <c r="F173" s="45"/>
      <c r="G173" s="168" t="s">
        <v>36</v>
      </c>
      <c r="H173" s="168"/>
    </row>
    <row r="175" spans="1:21">
      <c r="A175" s="12" t="s">
        <v>177</v>
      </c>
      <c r="B175" s="12"/>
      <c r="C175" s="12"/>
      <c r="D175" s="12"/>
      <c r="E175" s="12"/>
      <c r="F175" s="17"/>
    </row>
    <row r="177" spans="1:12" ht="15.75" thickBot="1">
      <c r="A177" s="222" t="s">
        <v>178</v>
      </c>
      <c r="B177" s="222"/>
      <c r="C177" s="222"/>
      <c r="D177" s="223"/>
      <c r="E177" s="52"/>
      <c r="F177" s="6"/>
    </row>
    <row r="178" spans="1:12" ht="15.75" thickBot="1">
      <c r="A178" s="222" t="s">
        <v>179</v>
      </c>
      <c r="B178" s="222"/>
      <c r="C178" s="222"/>
      <c r="D178" s="223"/>
      <c r="E178" s="52"/>
      <c r="F178" s="6"/>
    </row>
    <row r="179" spans="1:12">
      <c r="A179" s="222" t="s">
        <v>180</v>
      </c>
      <c r="B179" s="222"/>
      <c r="C179" s="222"/>
      <c r="D179" s="222"/>
      <c r="E179" s="110" t="e">
        <f>1-(E178/E177)</f>
        <v>#DIV/0!</v>
      </c>
    </row>
    <row r="181" spans="1:12" ht="15.75" thickBot="1">
      <c r="A181" s="236" t="s">
        <v>181</v>
      </c>
      <c r="B181" s="236"/>
      <c r="C181" s="236"/>
      <c r="D181" s="236"/>
      <c r="E181" s="236"/>
      <c r="F181" s="236"/>
    </row>
    <row r="182" spans="1:12" ht="65.25" customHeight="1" thickBot="1">
      <c r="A182" s="219" t="s">
        <v>57</v>
      </c>
      <c r="B182" s="220"/>
      <c r="C182" s="237"/>
      <c r="D182" s="220"/>
      <c r="E182" s="87">
        <f>'PROJECT INFO'!B30</f>
        <v>0</v>
      </c>
      <c r="F182" s="8"/>
      <c r="G182" s="8"/>
      <c r="H182" s="8"/>
      <c r="I182" s="8"/>
      <c r="J182" s="8"/>
      <c r="K182" s="8"/>
      <c r="L182" s="8"/>
    </row>
    <row r="183" spans="1:12" ht="15.75" thickBot="1">
      <c r="A183" s="198" t="s">
        <v>182</v>
      </c>
      <c r="B183" s="199"/>
      <c r="C183" s="45"/>
    </row>
    <row r="184" spans="1:12" ht="15.75" thickBot="1">
      <c r="A184" s="222" t="s">
        <v>183</v>
      </c>
      <c r="B184" s="222"/>
      <c r="C184" s="206"/>
      <c r="D184" s="222"/>
      <c r="E184" s="199"/>
      <c r="F184" s="45"/>
      <c r="G184" s="168" t="s">
        <v>36</v>
      </c>
      <c r="H184" s="168"/>
      <c r="I184" s="6"/>
    </row>
    <row r="185" spans="1:12" ht="15.75" thickBot="1">
      <c r="A185" s="223" t="s">
        <v>184</v>
      </c>
      <c r="B185" s="226"/>
      <c r="C185" s="226"/>
      <c r="D185" s="226"/>
      <c r="E185" s="45"/>
      <c r="F185" s="6" t="s">
        <v>36</v>
      </c>
      <c r="G185" s="6"/>
      <c r="H185" s="6"/>
    </row>
    <row r="186" spans="1:12" ht="15.75" thickBot="1">
      <c r="A186" s="223" t="s">
        <v>185</v>
      </c>
      <c r="B186" s="226"/>
      <c r="C186" s="227"/>
      <c r="D186" s="45"/>
      <c r="E186" s="168" t="s">
        <v>36</v>
      </c>
      <c r="F186" s="168"/>
      <c r="I186" s="6"/>
    </row>
    <row r="187" spans="1:12" ht="15.75" thickBot="1">
      <c r="A187" s="223" t="s">
        <v>186</v>
      </c>
      <c r="B187" s="226"/>
      <c r="C187" s="226"/>
      <c r="D187" s="235"/>
      <c r="E187" s="46"/>
    </row>
    <row r="188" spans="1:12" ht="15.75" thickBot="1">
      <c r="A188" s="222" t="s">
        <v>187</v>
      </c>
      <c r="B188" s="222"/>
      <c r="C188" s="223"/>
      <c r="D188" s="45"/>
      <c r="E188" s="6" t="s">
        <v>36</v>
      </c>
      <c r="F188" s="6"/>
      <c r="G188" s="6"/>
    </row>
    <row r="189" spans="1:12" ht="15.75" thickBot="1">
      <c r="A189" s="1" t="s">
        <v>188</v>
      </c>
      <c r="B189" s="1"/>
      <c r="C189" s="1"/>
      <c r="D189" s="45"/>
      <c r="E189" s="6" t="s">
        <v>36</v>
      </c>
      <c r="G189" s="6"/>
      <c r="H189" s="6"/>
    </row>
    <row r="190" spans="1:12" ht="15.75" thickBot="1">
      <c r="A190" s="223" t="s">
        <v>189</v>
      </c>
      <c r="B190" s="226"/>
      <c r="C190" s="227"/>
      <c r="D190" s="45"/>
      <c r="E190" s="6" t="s">
        <v>36</v>
      </c>
      <c r="G190" s="6"/>
      <c r="H190" s="6"/>
    </row>
    <row r="191" spans="1:12" ht="15.75" thickBot="1">
      <c r="A191" s="223" t="s">
        <v>190</v>
      </c>
      <c r="B191" s="226"/>
      <c r="C191" s="227"/>
      <c r="D191" s="45"/>
      <c r="E191" s="168" t="s">
        <v>36</v>
      </c>
      <c r="F191" s="168"/>
      <c r="I191" s="6"/>
    </row>
    <row r="193" spans="1:9" ht="15.75" thickBot="1">
      <c r="A193" s="241" t="s">
        <v>47</v>
      </c>
      <c r="B193" s="241"/>
      <c r="C193" s="241"/>
      <c r="D193" s="241"/>
      <c r="E193" s="241"/>
      <c r="F193" s="241"/>
    </row>
    <row r="194" spans="1:9" ht="15.75" thickBot="1">
      <c r="A194" s="206" t="s">
        <v>191</v>
      </c>
      <c r="B194" s="206"/>
      <c r="C194" s="242"/>
      <c r="D194" s="207"/>
      <c r="E194" s="45"/>
      <c r="F194" s="6" t="s">
        <v>36</v>
      </c>
      <c r="G194" s="6"/>
      <c r="H194" s="6"/>
    </row>
    <row r="195" spans="1:9" ht="15.75" thickBot="1">
      <c r="A195" s="222" t="s">
        <v>192</v>
      </c>
      <c r="B195" s="223"/>
      <c r="C195" s="45"/>
      <c r="D195" s="6" t="s">
        <v>36</v>
      </c>
      <c r="E195" s="6"/>
      <c r="F195" s="6"/>
    </row>
    <row r="197" spans="1:9">
      <c r="A197" s="239" t="s">
        <v>193</v>
      </c>
      <c r="B197" s="239"/>
      <c r="C197" s="239"/>
      <c r="D197" s="239"/>
      <c r="E197" s="239"/>
    </row>
    <row r="199" spans="1:9" ht="15" customHeight="1" thickBot="1">
      <c r="A199" s="240" t="s">
        <v>194</v>
      </c>
      <c r="B199" s="240"/>
      <c r="C199" s="240"/>
      <c r="D199" s="240"/>
      <c r="E199" s="46"/>
    </row>
    <row r="200" spans="1:9" ht="15" customHeight="1" thickBot="1">
      <c r="A200" s="240" t="s">
        <v>195</v>
      </c>
      <c r="B200" s="240"/>
      <c r="C200" s="240"/>
      <c r="D200" s="240"/>
      <c r="E200" s="46"/>
    </row>
    <row r="201" spans="1:9" ht="15" customHeight="1">
      <c r="A201" s="240" t="s">
        <v>196</v>
      </c>
      <c r="B201" s="240"/>
      <c r="C201" s="240"/>
      <c r="D201" s="240"/>
      <c r="E201" s="110" t="e">
        <f>1-(E200/E199)</f>
        <v>#DIV/0!</v>
      </c>
    </row>
    <row r="203" spans="1:9" ht="15.75" thickBot="1">
      <c r="A203" s="238" t="s">
        <v>51</v>
      </c>
      <c r="B203" s="238"/>
      <c r="C203" s="238"/>
      <c r="D203" s="238"/>
      <c r="E203" s="238"/>
      <c r="F203" s="238"/>
    </row>
    <row r="204" spans="1:9" ht="15.75" thickBot="1">
      <c r="A204" s="206" t="s">
        <v>197</v>
      </c>
      <c r="B204" s="206"/>
      <c r="C204" s="206"/>
      <c r="D204" s="242"/>
      <c r="E204" s="207"/>
      <c r="F204" s="45"/>
      <c r="G204" s="171" t="s">
        <v>36</v>
      </c>
      <c r="H204" s="168"/>
      <c r="I204" s="6"/>
    </row>
    <row r="205" spans="1:9" ht="15.75" thickBot="1">
      <c r="A205" s="222" t="s">
        <v>198</v>
      </c>
      <c r="B205" s="222"/>
      <c r="C205" s="223"/>
      <c r="D205" s="46"/>
    </row>
    <row r="207" spans="1:9" ht="15.75" thickBot="1">
      <c r="A207" s="238" t="s">
        <v>55</v>
      </c>
      <c r="B207" s="238"/>
      <c r="C207" s="238"/>
      <c r="D207" s="238"/>
      <c r="E207" s="238"/>
      <c r="F207" s="238"/>
    </row>
    <row r="208" spans="1:9" ht="15.75" thickBot="1">
      <c r="A208" s="206" t="s">
        <v>199</v>
      </c>
      <c r="B208" s="206"/>
      <c r="C208" s="206"/>
      <c r="D208" s="207"/>
      <c r="E208" s="45"/>
      <c r="F208" s="6" t="s">
        <v>36</v>
      </c>
      <c r="G208" s="6"/>
      <c r="H208" s="6"/>
    </row>
    <row r="210" spans="1:9" ht="15.75" thickBot="1">
      <c r="A210" s="238" t="s">
        <v>59</v>
      </c>
      <c r="B210" s="238"/>
      <c r="C210" s="238"/>
      <c r="D210" s="238"/>
      <c r="E210" s="238"/>
      <c r="F210" s="238"/>
    </row>
    <row r="211" spans="1:9" ht="15.75" thickBot="1">
      <c r="A211" s="206" t="s">
        <v>200</v>
      </c>
      <c r="B211" s="206"/>
      <c r="C211" s="206"/>
      <c r="D211" s="242"/>
      <c r="E211" s="207"/>
      <c r="F211" s="45"/>
      <c r="G211" s="171" t="s">
        <v>36</v>
      </c>
      <c r="H211" s="168"/>
      <c r="I211" s="6"/>
    </row>
    <row r="212" spans="1:9" ht="15.75" thickBot="1">
      <c r="A212" s="206" t="s">
        <v>201</v>
      </c>
      <c r="B212" s="206"/>
      <c r="C212" s="207"/>
      <c r="D212" s="53"/>
      <c r="E212" s="6" t="s">
        <v>36</v>
      </c>
      <c r="F212" s="6"/>
      <c r="G212" s="6"/>
    </row>
    <row r="213" spans="1:9" ht="15.75" thickBot="1">
      <c r="A213" s="222" t="s">
        <v>202</v>
      </c>
      <c r="B213" s="222"/>
      <c r="C213" s="222"/>
      <c r="D213" s="207"/>
      <c r="E213" s="46"/>
    </row>
    <row r="214" spans="1:9" ht="15.75" thickBot="1">
      <c r="A214" s="223" t="s">
        <v>203</v>
      </c>
      <c r="B214" s="226"/>
      <c r="C214" s="226"/>
      <c r="D214" s="226"/>
      <c r="E214" s="243"/>
      <c r="F214" s="46"/>
    </row>
    <row r="216" spans="1:9" ht="15.75" thickBot="1">
      <c r="A216" s="238" t="s">
        <v>62</v>
      </c>
      <c r="B216" s="238"/>
      <c r="C216" s="238"/>
      <c r="D216" s="238"/>
      <c r="E216" s="238"/>
      <c r="F216" s="238"/>
    </row>
    <row r="217" spans="1:9" ht="15.75" thickBot="1">
      <c r="A217" s="206" t="s">
        <v>204</v>
      </c>
      <c r="B217" s="206"/>
      <c r="C217" s="207"/>
      <c r="D217" s="45"/>
      <c r="E217" s="168" t="s">
        <v>36</v>
      </c>
      <c r="F217" s="168"/>
      <c r="G217" s="168"/>
    </row>
    <row r="218" spans="1:9" ht="15.75" thickBot="1">
      <c r="A218" s="222" t="s">
        <v>205</v>
      </c>
      <c r="B218" s="222"/>
      <c r="C218" s="223"/>
      <c r="D218" s="46"/>
    </row>
    <row r="219" spans="1:9" ht="15.75" thickBot="1">
      <c r="A219" s="222" t="s">
        <v>206</v>
      </c>
      <c r="B219" s="222"/>
      <c r="C219" s="223"/>
      <c r="D219" s="45"/>
      <c r="E219" s="168" t="s">
        <v>36</v>
      </c>
      <c r="F219" s="168"/>
      <c r="G219" s="168"/>
    </row>
    <row r="220" spans="1:9" ht="15.75" thickBot="1">
      <c r="A220" s="222" t="s">
        <v>207</v>
      </c>
      <c r="B220" s="222"/>
      <c r="C220" s="223"/>
      <c r="D220" s="46"/>
    </row>
    <row r="222" spans="1:9" ht="15.75" thickBot="1">
      <c r="A222" s="238" t="s">
        <v>65</v>
      </c>
      <c r="B222" s="238"/>
      <c r="C222" s="238"/>
      <c r="D222" s="238"/>
      <c r="E222" s="238"/>
      <c r="F222" s="238"/>
    </row>
    <row r="223" spans="1:9" ht="15.75" thickBot="1">
      <c r="A223" s="206" t="s">
        <v>208</v>
      </c>
      <c r="B223" s="206"/>
      <c r="C223" s="206"/>
      <c r="D223" s="207"/>
      <c r="E223" s="45"/>
      <c r="F223" s="6" t="s">
        <v>36</v>
      </c>
      <c r="G223" s="6"/>
      <c r="H223" s="6"/>
    </row>
    <row r="225" spans="1:9" ht="15.75" thickBot="1">
      <c r="A225" s="238" t="s">
        <v>68</v>
      </c>
      <c r="B225" s="238"/>
      <c r="C225" s="238"/>
      <c r="D225" s="238"/>
      <c r="E225" s="238"/>
      <c r="F225" s="238"/>
    </row>
    <row r="226" spans="1:9" ht="15.75" thickBot="1">
      <c r="A226" s="206" t="s">
        <v>209</v>
      </c>
      <c r="B226" s="206"/>
      <c r="C226" s="207"/>
      <c r="D226" s="45"/>
      <c r="E226" s="6" t="s">
        <v>36</v>
      </c>
      <c r="F226" s="6"/>
      <c r="G226" s="6"/>
    </row>
    <row r="228" spans="1:9" ht="15.75" thickBot="1">
      <c r="A228" s="238" t="s">
        <v>71</v>
      </c>
      <c r="B228" s="238"/>
      <c r="C228" s="238"/>
      <c r="D228" s="238"/>
      <c r="E228" s="238"/>
      <c r="F228" s="238"/>
    </row>
    <row r="229" spans="1:9" ht="15.75" thickBot="1">
      <c r="A229" s="206" t="s">
        <v>210</v>
      </c>
      <c r="B229" s="206"/>
      <c r="C229" s="206"/>
      <c r="D229" s="206"/>
      <c r="E229" s="207"/>
      <c r="F229" s="45"/>
      <c r="G229" s="168" t="s">
        <v>36</v>
      </c>
      <c r="H229" s="168"/>
      <c r="I229" s="6"/>
    </row>
    <row r="232" spans="1:9">
      <c r="G232" s="168"/>
      <c r="H232" s="168"/>
    </row>
  </sheetData>
  <sheetProtection selectLockedCells="1"/>
  <mergeCells count="123">
    <mergeCell ref="A211:E211"/>
    <mergeCell ref="G211:H211"/>
    <mergeCell ref="A212:C212"/>
    <mergeCell ref="A213:D213"/>
    <mergeCell ref="A214:E214"/>
    <mergeCell ref="A216:F216"/>
    <mergeCell ref="A204:E204"/>
    <mergeCell ref="G229:H229"/>
    <mergeCell ref="G232:H232"/>
    <mergeCell ref="A222:F222"/>
    <mergeCell ref="A223:D223"/>
    <mergeCell ref="A225:F225"/>
    <mergeCell ref="A226:C226"/>
    <mergeCell ref="A228:F228"/>
    <mergeCell ref="A229:E229"/>
    <mergeCell ref="A217:C217"/>
    <mergeCell ref="E217:G217"/>
    <mergeCell ref="A218:C218"/>
    <mergeCell ref="A219:C219"/>
    <mergeCell ref="E219:G219"/>
    <mergeCell ref="A220:C220"/>
    <mergeCell ref="G204:H204"/>
    <mergeCell ref="A205:C205"/>
    <mergeCell ref="A207:F207"/>
    <mergeCell ref="A208:D208"/>
    <mergeCell ref="A210:F210"/>
    <mergeCell ref="A195:B195"/>
    <mergeCell ref="A197:E197"/>
    <mergeCell ref="A199:D199"/>
    <mergeCell ref="A200:D200"/>
    <mergeCell ref="A201:D201"/>
    <mergeCell ref="A203:F203"/>
    <mergeCell ref="A188:C188"/>
    <mergeCell ref="A190:C190"/>
    <mergeCell ref="A191:C191"/>
    <mergeCell ref="E191:F191"/>
    <mergeCell ref="A193:F193"/>
    <mergeCell ref="A194:D194"/>
    <mergeCell ref="A184:E184"/>
    <mergeCell ref="G184:H184"/>
    <mergeCell ref="A185:D185"/>
    <mergeCell ref="A186:C186"/>
    <mergeCell ref="E186:F186"/>
    <mergeCell ref="A187:D187"/>
    <mergeCell ref="A179:D179"/>
    <mergeCell ref="A181:F181"/>
    <mergeCell ref="A182:D182"/>
    <mergeCell ref="A183:B183"/>
    <mergeCell ref="G171:H171"/>
    <mergeCell ref="A172:E172"/>
    <mergeCell ref="G172:H172"/>
    <mergeCell ref="A173:E173"/>
    <mergeCell ref="G173:H173"/>
    <mergeCell ref="A170:F170"/>
    <mergeCell ref="A161:C161"/>
    <mergeCell ref="A163:F163"/>
    <mergeCell ref="A164:B164"/>
    <mergeCell ref="C164:E164"/>
    <mergeCell ref="A165:B165"/>
    <mergeCell ref="C165:E165"/>
    <mergeCell ref="A177:D177"/>
    <mergeCell ref="A178:D178"/>
    <mergeCell ref="A137:E137"/>
    <mergeCell ref="A120:C120"/>
    <mergeCell ref="A121:C121"/>
    <mergeCell ref="A122:C122"/>
    <mergeCell ref="A166:B166"/>
    <mergeCell ref="C166:E166"/>
    <mergeCell ref="A167:C167"/>
    <mergeCell ref="D167:E167"/>
    <mergeCell ref="A168:D168"/>
    <mergeCell ref="A129:C129"/>
    <mergeCell ref="A124:C124"/>
    <mergeCell ref="A125:C125"/>
    <mergeCell ref="A171:E171"/>
    <mergeCell ref="A116:F116"/>
    <mergeCell ref="G159:K159"/>
    <mergeCell ref="A160:C160"/>
    <mergeCell ref="A144:C144"/>
    <mergeCell ref="A146:F146"/>
    <mergeCell ref="A147:C147"/>
    <mergeCell ref="A148:C148"/>
    <mergeCell ref="A149:C149"/>
    <mergeCell ref="A150:C150"/>
    <mergeCell ref="A139:E139"/>
    <mergeCell ref="A140:E140"/>
    <mergeCell ref="A141:E141"/>
    <mergeCell ref="A142:E142"/>
    <mergeCell ref="A143:C143"/>
    <mergeCell ref="G143:K143"/>
    <mergeCell ref="A118:C118"/>
    <mergeCell ref="A123:C123"/>
    <mergeCell ref="A119:C119"/>
    <mergeCell ref="A151:C151"/>
    <mergeCell ref="A157:E157"/>
    <mergeCell ref="A158:E158"/>
    <mergeCell ref="A159:C159"/>
    <mergeCell ref="A135:C135"/>
    <mergeCell ref="A136:C136"/>
    <mergeCell ref="A10:C10"/>
    <mergeCell ref="A11:C11"/>
    <mergeCell ref="A1:R1"/>
    <mergeCell ref="B3:F3"/>
    <mergeCell ref="B4:C4"/>
    <mergeCell ref="C5:D5"/>
    <mergeCell ref="A7:F7"/>
    <mergeCell ref="A133:C133"/>
    <mergeCell ref="A134:F134"/>
    <mergeCell ref="A16:C16"/>
    <mergeCell ref="A15:C15"/>
    <mergeCell ref="E16:F16"/>
    <mergeCell ref="E15:F15"/>
    <mergeCell ref="E17:F17"/>
    <mergeCell ref="E18:F18"/>
    <mergeCell ref="E19:F19"/>
    <mergeCell ref="A22:C22"/>
    <mergeCell ref="A23:C23"/>
    <mergeCell ref="A24:C24"/>
    <mergeCell ref="A17:C17"/>
    <mergeCell ref="A18:C18"/>
    <mergeCell ref="A19:C19"/>
    <mergeCell ref="A20:C20"/>
    <mergeCell ref="A21:C21"/>
  </mergeCells>
  <dataValidations disablePrompts="1" count="5">
    <dataValidation type="list" allowBlank="1" showInputMessage="1" showErrorMessage="1" sqref="E120:L123 E128:G128 H128:L130" xr:uid="{025D0FC9-ADD6-4593-9657-5B96BBD095A8}">
      <formula1>$U$5:$U$131</formula1>
    </dataValidation>
    <dataValidation type="list" allowBlank="1" showInputMessage="1" showErrorMessage="1" sqref="D212" xr:uid="{0621D7BC-68C1-42FC-90D4-62360F2F80F4}">
      <formula1>$U$156:$U$158</formula1>
    </dataValidation>
    <dataValidation type="list" allowBlank="1" showInputMessage="1" showErrorMessage="1" sqref="D188 E185 D190 E194 F204 E208 F211 D217 D219 E223 D226 F229" xr:uid="{F288E12C-79BA-4E47-928A-D9512092BA72}">
      <formula1>$U$162:$U$163</formula1>
    </dataValidation>
    <dataValidation type="list" allowBlank="1" showInputMessage="1" showErrorMessage="1" sqref="D186 D189 D191 C195" xr:uid="{EF03D133-1AB5-484D-8681-4B77C9274857}">
      <formula1>$U$162:$U$164</formula1>
    </dataValidation>
    <dataValidation type="list" allowBlank="1" showInputMessage="1" showErrorMessage="1" sqref="F172:F173 F184" xr:uid="{67BEBC8E-DBBA-4BC6-A4DD-7166D4CB6419}">
      <formula1>$V$2:$V$4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95F4-C7F0-446E-B667-4F4182254A72}">
  <sheetPr codeName="Sheet1">
    <tabColor theme="5" tint="0.59999389629810485"/>
  </sheetPr>
  <dimension ref="A1:V128"/>
  <sheetViews>
    <sheetView topLeftCell="A58" zoomScaleNormal="100" workbookViewId="0">
      <selection activeCell="G71" sqref="G71:H71"/>
    </sheetView>
  </sheetViews>
  <sheetFormatPr defaultRowHeight="15"/>
  <cols>
    <col min="1" max="1" width="18.28515625" customWidth="1"/>
    <col min="2" max="2" width="13.7109375" customWidth="1"/>
    <col min="3" max="3" width="34.5703125" customWidth="1"/>
    <col min="4" max="4" width="23.140625" customWidth="1"/>
    <col min="5" max="5" width="30" customWidth="1"/>
    <col min="6" max="6" width="17.7109375" customWidth="1"/>
    <col min="7" max="7" width="13.5703125" customWidth="1"/>
    <col min="8" max="8" width="14" customWidth="1"/>
    <col min="9" max="9" width="10" customWidth="1"/>
    <col min="10" max="10" width="14.5703125" customWidth="1"/>
    <col min="11" max="11" width="12.5703125" customWidth="1"/>
    <col min="12" max="12" width="13.28515625" customWidth="1"/>
    <col min="13" max="13" width="12" customWidth="1"/>
    <col min="14" max="14" width="16.42578125" customWidth="1"/>
    <col min="18" max="18" width="12.28515625" customWidth="1"/>
    <col min="19" max="20" width="9.140625" hidden="1" customWidth="1"/>
    <col min="21" max="21" width="66.5703125" hidden="1" customWidth="1"/>
    <col min="22" max="22" width="9.140625" hidden="1" customWidth="1"/>
  </cols>
  <sheetData>
    <row r="1" spans="1:22" ht="21">
      <c r="A1" s="155" t="s">
        <v>539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22" ht="26.25" customHeight="1">
      <c r="A2" s="169" t="s">
        <v>541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2" ht="15.75" thickBot="1">
      <c r="V3" t="s">
        <v>79</v>
      </c>
    </row>
    <row r="4" spans="1:22" ht="15.75" thickBot="1">
      <c r="A4" s="18" t="s">
        <v>0</v>
      </c>
      <c r="B4" s="247">
        <f>'PROJECT INFO'!B4</f>
        <v>0</v>
      </c>
      <c r="C4" s="248"/>
      <c r="D4" s="248"/>
      <c r="E4" s="248"/>
      <c r="F4" s="249"/>
      <c r="V4" t="s">
        <v>80</v>
      </c>
    </row>
    <row r="5" spans="1:22" ht="15.75" thickBot="1">
      <c r="A5" s="23" t="s">
        <v>2</v>
      </c>
      <c r="B5" s="247">
        <f>'PROJECT INFO'!B5</f>
        <v>0</v>
      </c>
      <c r="C5" s="249"/>
      <c r="U5" t="s">
        <v>6</v>
      </c>
      <c r="V5" t="s">
        <v>54</v>
      </c>
    </row>
    <row r="6" spans="1:22" ht="15.75" thickBot="1">
      <c r="A6" s="107" t="s">
        <v>35</v>
      </c>
      <c r="B6" s="139">
        <f>'PROJECT INFO'!B19</f>
        <v>0</v>
      </c>
      <c r="C6" s="168"/>
      <c r="D6" s="168"/>
      <c r="S6" t="s">
        <v>10</v>
      </c>
      <c r="U6" t="s">
        <v>11</v>
      </c>
    </row>
    <row r="7" spans="1:22">
      <c r="S7" t="s">
        <v>15</v>
      </c>
      <c r="U7" t="s">
        <v>16</v>
      </c>
    </row>
    <row r="8" spans="1:22" ht="15.75" thickBot="1">
      <c r="A8" s="185" t="s">
        <v>85</v>
      </c>
      <c r="B8" s="185"/>
      <c r="C8" s="185"/>
      <c r="D8" s="185"/>
      <c r="E8" s="185"/>
      <c r="F8" s="185"/>
      <c r="S8" t="s">
        <v>19</v>
      </c>
      <c r="U8" t="s">
        <v>20</v>
      </c>
    </row>
    <row r="9" spans="1:22" ht="15.75" thickBot="1">
      <c r="A9" s="250" t="s">
        <v>43</v>
      </c>
      <c r="B9" s="250"/>
      <c r="C9" s="250"/>
      <c r="D9" s="251"/>
      <c r="E9" s="140">
        <f>'PROJECT INFO'!B24</f>
        <v>0</v>
      </c>
      <c r="U9" t="s">
        <v>23</v>
      </c>
    </row>
    <row r="10" spans="1:22" ht="15.75" thickBot="1">
      <c r="A10" s="18" t="s">
        <v>211</v>
      </c>
      <c r="B10" s="19"/>
      <c r="C10" s="19"/>
      <c r="D10" s="19"/>
      <c r="E10" s="45"/>
      <c r="F10" s="103" t="s">
        <v>36</v>
      </c>
      <c r="H10" s="252" t="s">
        <v>212</v>
      </c>
      <c r="I10" s="253"/>
      <c r="J10" s="253"/>
      <c r="K10" s="253"/>
      <c r="L10" s="254"/>
      <c r="M10" s="244"/>
      <c r="N10" s="245"/>
      <c r="O10" s="246"/>
      <c r="U10" t="s">
        <v>89</v>
      </c>
    </row>
    <row r="11" spans="1:22" ht="15.75" thickBot="1">
      <c r="A11" s="222" t="s">
        <v>213</v>
      </c>
      <c r="B11" s="222"/>
      <c r="C11" s="222"/>
      <c r="D11" s="222"/>
      <c r="E11" s="105"/>
    </row>
    <row r="12" spans="1:22">
      <c r="M12" s="2"/>
      <c r="N12" s="2"/>
      <c r="U12" t="s">
        <v>32</v>
      </c>
    </row>
    <row r="13" spans="1:22" ht="15.75" thickBot="1">
      <c r="A13" s="194" t="s">
        <v>120</v>
      </c>
      <c r="B13" s="194"/>
      <c r="C13" s="194"/>
      <c r="D13" s="194"/>
      <c r="E13" s="194"/>
      <c r="F13" s="194"/>
      <c r="M13" s="2"/>
      <c r="N13" s="2"/>
      <c r="U13" t="s">
        <v>33</v>
      </c>
    </row>
    <row r="14" spans="1:22" ht="44.25" customHeight="1" thickBot="1">
      <c r="A14" s="250" t="s">
        <v>121</v>
      </c>
      <c r="B14" s="250"/>
      <c r="C14" s="250"/>
      <c r="D14" s="251"/>
      <c r="E14" s="141">
        <f>'PROJECT INFO'!B26</f>
        <v>0</v>
      </c>
      <c r="F14" s="104"/>
      <c r="G14" s="6"/>
      <c r="H14" s="6"/>
      <c r="U14" t="s">
        <v>34</v>
      </c>
    </row>
    <row r="15" spans="1:22" ht="15.75" thickBot="1">
      <c r="A15" s="18" t="s">
        <v>214</v>
      </c>
      <c r="B15" s="106"/>
      <c r="C15" s="106"/>
      <c r="D15" s="108"/>
      <c r="E15" s="45"/>
      <c r="F15" s="104" t="s">
        <v>36</v>
      </c>
      <c r="H15" s="7" t="s">
        <v>215</v>
      </c>
      <c r="I15" s="7"/>
      <c r="J15" s="7"/>
      <c r="K15" s="7"/>
      <c r="L15" s="116"/>
      <c r="M15" s="244"/>
      <c r="N15" s="245"/>
      <c r="O15" s="246"/>
      <c r="U15" t="s">
        <v>123</v>
      </c>
    </row>
    <row r="16" spans="1:22" ht="15.75" thickBot="1">
      <c r="A16" s="223" t="s">
        <v>216</v>
      </c>
      <c r="B16" s="226"/>
      <c r="C16" s="255"/>
      <c r="D16" s="45"/>
      <c r="E16" s="6" t="s">
        <v>36</v>
      </c>
      <c r="F16" s="6"/>
    </row>
    <row r="17" spans="1:21">
      <c r="A17" s="2"/>
      <c r="B17" s="11"/>
      <c r="C17" s="11"/>
      <c r="D17" s="22"/>
      <c r="E17" s="120"/>
      <c r="F17" s="120"/>
      <c r="G17" s="120"/>
      <c r="H17" s="120"/>
      <c r="I17" s="120"/>
      <c r="J17" s="120"/>
      <c r="K17" s="120"/>
      <c r="L17" s="120"/>
      <c r="M17" s="3"/>
      <c r="N17" s="3"/>
      <c r="O17" s="3"/>
      <c r="U17" t="s">
        <v>38</v>
      </c>
    </row>
    <row r="18" spans="1:21">
      <c r="A18" s="12" t="s">
        <v>217</v>
      </c>
      <c r="B18" s="13"/>
      <c r="C18" s="9"/>
      <c r="D18" s="9"/>
      <c r="E18" s="10"/>
      <c r="F18" s="16"/>
      <c r="M18" s="103"/>
      <c r="N18" s="103"/>
      <c r="O18" s="103"/>
      <c r="P18" s="103"/>
      <c r="U18" t="s">
        <v>41</v>
      </c>
    </row>
    <row r="19" spans="1:21" ht="15.75" thickBot="1">
      <c r="C19" s="14"/>
      <c r="D19" s="15"/>
      <c r="E19" s="15"/>
      <c r="M19" s="103"/>
      <c r="N19" s="103"/>
      <c r="O19" s="103"/>
      <c r="P19" s="103"/>
      <c r="U19" t="s">
        <v>42</v>
      </c>
    </row>
    <row r="20" spans="1:21" ht="15.75" thickBot="1">
      <c r="A20" s="186" t="s">
        <v>128</v>
      </c>
      <c r="B20" s="186"/>
      <c r="C20" s="187"/>
      <c r="D20" s="46"/>
    </row>
    <row r="21" spans="1:21" ht="16.5" thickBot="1">
      <c r="A21" s="188" t="s">
        <v>129</v>
      </c>
      <c r="B21" s="189"/>
      <c r="C21" s="189"/>
      <c r="D21" s="189"/>
      <c r="E21" s="189"/>
      <c r="F21" s="189"/>
      <c r="G21" s="4"/>
      <c r="H21" s="4"/>
      <c r="I21" s="4"/>
      <c r="J21" s="4"/>
    </row>
    <row r="22" spans="1:21" ht="28.5" customHeight="1" thickBot="1">
      <c r="A22" s="219" t="s">
        <v>130</v>
      </c>
      <c r="B22" s="220"/>
      <c r="C22" s="221"/>
      <c r="D22" s="46"/>
      <c r="E22" s="34"/>
      <c r="F22" s="35"/>
      <c r="H22" s="5"/>
      <c r="I22" s="5"/>
      <c r="J22" s="5"/>
      <c r="K22" s="5"/>
      <c r="L22" s="5"/>
      <c r="M22" s="5"/>
    </row>
    <row r="23" spans="1:21" ht="15.75" thickBot="1">
      <c r="A23" s="206" t="s">
        <v>131</v>
      </c>
      <c r="B23" s="206"/>
      <c r="C23" s="207"/>
      <c r="D23" s="29" t="e">
        <f>(D22/D20)*3.412</f>
        <v>#DIV/0!</v>
      </c>
      <c r="G23" s="42" t="s">
        <v>132</v>
      </c>
      <c r="K23" s="137" t="s">
        <v>133</v>
      </c>
      <c r="L23" s="137" t="s">
        <v>134</v>
      </c>
      <c r="U23" t="s">
        <v>44</v>
      </c>
    </row>
    <row r="24" spans="1:21" ht="15.75" thickBot="1">
      <c r="A24" s="187" t="s">
        <v>135</v>
      </c>
      <c r="B24" s="200"/>
      <c r="C24" s="200"/>
      <c r="D24" s="220"/>
      <c r="E24" s="200"/>
      <c r="F24" s="47"/>
      <c r="G24" s="28" t="e">
        <f>((F24/D20)*3.412)*2.8</f>
        <v>#DIV/0!</v>
      </c>
      <c r="H24" s="37" t="s">
        <v>136</v>
      </c>
      <c r="J24" s="25"/>
      <c r="K24" s="135">
        <f>F24*0.000288962</f>
        <v>0</v>
      </c>
      <c r="L24" s="135">
        <f>K24*907.185</f>
        <v>0</v>
      </c>
      <c r="U24" t="s">
        <v>53</v>
      </c>
    </row>
    <row r="25" spans="1:21" ht="15.75" thickBot="1">
      <c r="A25" s="20" t="s">
        <v>137</v>
      </c>
      <c r="B25" s="20"/>
      <c r="C25" s="20"/>
      <c r="D25" s="20"/>
      <c r="E25" s="20"/>
      <c r="F25" s="47"/>
      <c r="H25" s="31"/>
      <c r="K25" s="70">
        <f>F25*0.000288962</f>
        <v>0</v>
      </c>
      <c r="L25" s="70">
        <f t="shared" ref="L25:L29" si="0">K25*907.185</f>
        <v>0</v>
      </c>
      <c r="U25" t="s">
        <v>56</v>
      </c>
    </row>
    <row r="26" spans="1:21" ht="15.75" thickBot="1">
      <c r="A26" s="187" t="s">
        <v>138</v>
      </c>
      <c r="B26" s="200"/>
      <c r="C26" s="200"/>
      <c r="D26" s="200"/>
      <c r="E26" s="209"/>
      <c r="F26" s="47"/>
      <c r="H26" s="31"/>
      <c r="L26" s="32"/>
      <c r="U26" t="s">
        <v>61</v>
      </c>
    </row>
    <row r="27" spans="1:21" ht="15.75" thickBot="1">
      <c r="A27" s="187" t="s">
        <v>139</v>
      </c>
      <c r="B27" s="200"/>
      <c r="C27" s="200"/>
      <c r="D27" s="200"/>
      <c r="E27" s="209"/>
      <c r="F27" s="47"/>
      <c r="H27" s="31"/>
      <c r="J27" s="137" t="s">
        <v>140</v>
      </c>
      <c r="K27" s="137" t="s">
        <v>133</v>
      </c>
      <c r="L27" s="137" t="s">
        <v>134</v>
      </c>
      <c r="N27" s="2"/>
      <c r="U27" t="s">
        <v>64</v>
      </c>
    </row>
    <row r="28" spans="1:21" ht="15" customHeight="1" thickBot="1">
      <c r="A28" s="203" t="s">
        <v>141</v>
      </c>
      <c r="B28" s="204"/>
      <c r="C28" s="204"/>
      <c r="D28" s="204"/>
      <c r="E28" s="210"/>
      <c r="F28" s="47"/>
      <c r="G28" s="28" t="e">
        <f>(F28/D20)*1.05</f>
        <v>#DIV/0!</v>
      </c>
      <c r="H28" s="37" t="s">
        <v>142</v>
      </c>
      <c r="J28" s="135">
        <f>F28*1000</f>
        <v>0</v>
      </c>
      <c r="K28" s="138">
        <f>J28*0.00005311</f>
        <v>0</v>
      </c>
      <c r="L28" s="135">
        <f t="shared" si="0"/>
        <v>0</v>
      </c>
      <c r="N28" s="103"/>
      <c r="O28" s="103"/>
      <c r="P28" s="103"/>
      <c r="U28" t="s">
        <v>67</v>
      </c>
    </row>
    <row r="29" spans="1:21" ht="15" customHeight="1" thickBot="1">
      <c r="A29" s="203" t="s">
        <v>143</v>
      </c>
      <c r="B29" s="204"/>
      <c r="C29" s="204"/>
      <c r="D29" s="204"/>
      <c r="E29" s="210"/>
      <c r="F29" s="47"/>
      <c r="H29" s="31"/>
      <c r="J29" s="72">
        <f>F29*1000</f>
        <v>0</v>
      </c>
      <c r="K29" s="73">
        <f>F29*0.00005311</f>
        <v>0</v>
      </c>
      <c r="L29" s="72">
        <f t="shared" si="0"/>
        <v>0</v>
      </c>
      <c r="N29" s="103"/>
      <c r="O29" s="103"/>
      <c r="P29" s="103"/>
      <c r="U29" t="s">
        <v>42</v>
      </c>
    </row>
    <row r="30" spans="1:21" ht="15.75" thickBot="1">
      <c r="A30" s="198" t="s">
        <v>144</v>
      </c>
      <c r="B30" s="198"/>
      <c r="C30" s="199"/>
      <c r="D30" s="29" t="e">
        <f>SUM(G24,G28)</f>
        <v>#DIV/0!</v>
      </c>
      <c r="E30" s="103"/>
      <c r="F30" s="103"/>
      <c r="G30" s="211" t="s">
        <v>145</v>
      </c>
      <c r="H30" s="211"/>
      <c r="I30" s="211"/>
      <c r="J30" s="211"/>
      <c r="K30" s="212"/>
      <c r="L30" s="68">
        <f>L24+L28</f>
        <v>0</v>
      </c>
    </row>
    <row r="31" spans="1:21" ht="15.75" thickBot="1">
      <c r="A31" s="187" t="s">
        <v>146</v>
      </c>
      <c r="B31" s="200"/>
      <c r="C31" s="200"/>
      <c r="D31" s="48"/>
      <c r="E31" s="103"/>
      <c r="F31" s="103"/>
      <c r="H31" s="103"/>
      <c r="J31" s="103"/>
      <c r="K31" s="103"/>
      <c r="L31" s="103"/>
      <c r="U31" t="s">
        <v>73</v>
      </c>
    </row>
    <row r="32" spans="1:21">
      <c r="G32" s="33"/>
      <c r="U32" t="s">
        <v>74</v>
      </c>
    </row>
    <row r="33" spans="1:21" ht="16.5" thickBot="1">
      <c r="A33" s="201" t="s">
        <v>147</v>
      </c>
      <c r="B33" s="202"/>
      <c r="C33" s="202"/>
      <c r="D33" s="202"/>
      <c r="E33" s="202"/>
      <c r="F33" s="202"/>
      <c r="U33" t="s">
        <v>54</v>
      </c>
    </row>
    <row r="34" spans="1:21" ht="31.5" customHeight="1" thickBot="1">
      <c r="A34" s="203" t="s">
        <v>148</v>
      </c>
      <c r="B34" s="204"/>
      <c r="C34" s="204"/>
      <c r="D34" s="49"/>
      <c r="F34" s="109"/>
      <c r="G34" s="2"/>
      <c r="H34" s="36"/>
      <c r="I34" s="36"/>
      <c r="U34" t="s">
        <v>42</v>
      </c>
    </row>
    <row r="35" spans="1:21" ht="30" customHeight="1" thickBot="1">
      <c r="A35" s="205" t="s">
        <v>149</v>
      </c>
      <c r="B35" s="206"/>
      <c r="C35" s="207"/>
      <c r="D35" s="26" t="e">
        <f>(D34/D20)*3.412</f>
        <v>#DIV/0!</v>
      </c>
      <c r="U35" t="s">
        <v>50</v>
      </c>
    </row>
    <row r="36" spans="1:21" ht="31.5" customHeight="1" thickBot="1">
      <c r="A36" s="203" t="s">
        <v>150</v>
      </c>
      <c r="B36" s="204"/>
      <c r="C36" s="208"/>
      <c r="D36" s="50"/>
      <c r="E36" s="27" t="s">
        <v>151</v>
      </c>
      <c r="F36" s="30" t="e">
        <f>(D36*3.412)/D20</f>
        <v>#DIV/0!</v>
      </c>
      <c r="U36" t="s">
        <v>42</v>
      </c>
    </row>
    <row r="37" spans="1:21" ht="31.5" customHeight="1" thickBot="1">
      <c r="A37" s="203" t="s">
        <v>152</v>
      </c>
      <c r="B37" s="204"/>
      <c r="C37" s="204"/>
      <c r="D37" s="38">
        <f>D34-D36</f>
        <v>0</v>
      </c>
      <c r="E37" s="27" t="s">
        <v>153</v>
      </c>
      <c r="F37" s="43">
        <f>0.5*D22</f>
        <v>0</v>
      </c>
      <c r="H37" s="80"/>
      <c r="I37" s="80"/>
      <c r="J37" s="80"/>
      <c r="K37" s="80"/>
      <c r="L37" s="80"/>
      <c r="M37" s="80"/>
    </row>
    <row r="38" spans="1:21" ht="31.5" customHeight="1" thickBot="1">
      <c r="A38" s="205" t="s">
        <v>154</v>
      </c>
      <c r="B38" s="206"/>
      <c r="C38" s="207"/>
      <c r="D38" s="26" t="e">
        <f>(D37/D20)*3.412</f>
        <v>#DIV/0!</v>
      </c>
      <c r="E38" s="27" t="s">
        <v>155</v>
      </c>
      <c r="F38" s="44" t="e">
        <f>0.5*D23</f>
        <v>#DIV/0!</v>
      </c>
      <c r="G38" s="2"/>
      <c r="H38" s="2"/>
      <c r="I38" s="2"/>
      <c r="K38" s="24"/>
      <c r="L38" s="24"/>
    </row>
    <row r="39" spans="1:21" ht="20.25" customHeight="1" thickBot="1">
      <c r="D39" s="40"/>
      <c r="G39" s="41" t="s">
        <v>132</v>
      </c>
      <c r="K39" s="134" t="s">
        <v>133</v>
      </c>
      <c r="L39" s="134" t="s">
        <v>134</v>
      </c>
      <c r="U39" s="5" t="s">
        <v>58</v>
      </c>
    </row>
    <row r="40" spans="1:21" ht="17.25" customHeight="1" thickBot="1">
      <c r="A40" s="1" t="s">
        <v>156</v>
      </c>
      <c r="B40" s="1"/>
      <c r="C40" s="1"/>
      <c r="D40" s="21"/>
      <c r="E40" s="18"/>
      <c r="F40" s="46"/>
      <c r="G40" s="26" t="e">
        <f>((F40/D20)*3.412)*2.8</f>
        <v>#DIV/0!</v>
      </c>
      <c r="H40" s="39" t="s">
        <v>136</v>
      </c>
      <c r="J40" s="25"/>
      <c r="K40" s="132">
        <f>F40*0.000288962</f>
        <v>0</v>
      </c>
      <c r="L40" s="132">
        <f>K40*907.185</f>
        <v>0</v>
      </c>
      <c r="M40" s="32"/>
      <c r="U40" s="5" t="s">
        <v>75</v>
      </c>
    </row>
    <row r="41" spans="1:21" ht="15.75" thickBot="1">
      <c r="A41" s="20" t="s">
        <v>157</v>
      </c>
      <c r="B41" s="20"/>
      <c r="C41" s="20"/>
      <c r="D41" s="20"/>
      <c r="E41" s="20"/>
      <c r="F41" s="46"/>
      <c r="H41" s="31"/>
      <c r="K41" s="75">
        <f>F41*0.000288962</f>
        <v>0</v>
      </c>
      <c r="L41" s="75">
        <f t="shared" ref="L41" si="1">K41*907.185</f>
        <v>0</v>
      </c>
      <c r="M41" s="32"/>
      <c r="U41" t="s">
        <v>42</v>
      </c>
    </row>
    <row r="42" spans="1:21" ht="15.75" thickBot="1">
      <c r="A42" s="18" t="s">
        <v>158</v>
      </c>
      <c r="B42" s="19"/>
      <c r="C42" s="19"/>
      <c r="D42" s="19"/>
      <c r="E42" s="19"/>
      <c r="F42" s="46"/>
      <c r="H42" s="31"/>
      <c r="L42" s="32"/>
      <c r="M42" s="32"/>
    </row>
    <row r="43" spans="1:21" ht="15.75" thickBot="1">
      <c r="A43" s="18" t="s">
        <v>159</v>
      </c>
      <c r="B43" s="19"/>
      <c r="C43" s="19"/>
      <c r="D43" s="19"/>
      <c r="E43" s="19"/>
      <c r="F43" s="46"/>
      <c r="H43" s="31"/>
      <c r="J43" s="134" t="s">
        <v>140</v>
      </c>
      <c r="K43" s="134" t="s">
        <v>133</v>
      </c>
      <c r="L43" s="134" t="s">
        <v>134</v>
      </c>
      <c r="M43" s="32"/>
      <c r="U43" t="s">
        <v>76</v>
      </c>
    </row>
    <row r="44" spans="1:21" ht="15" customHeight="1" thickBot="1">
      <c r="A44" s="216" t="s">
        <v>160</v>
      </c>
      <c r="B44" s="217"/>
      <c r="C44" s="217"/>
      <c r="D44" s="217"/>
      <c r="E44" s="218"/>
      <c r="F44" s="46">
        <v>0</v>
      </c>
      <c r="G44" s="76" t="e">
        <f>(F44/D20)*1.05</f>
        <v>#DIV/0!</v>
      </c>
      <c r="H44" s="37" t="s">
        <v>142</v>
      </c>
      <c r="J44" s="132">
        <f>F44*1000</f>
        <v>0</v>
      </c>
      <c r="K44" s="78">
        <f>J44*0.00005311</f>
        <v>0</v>
      </c>
      <c r="L44" s="75">
        <f>K44*907.185</f>
        <v>0</v>
      </c>
      <c r="M44" s="32"/>
      <c r="U44" t="s">
        <v>77</v>
      </c>
    </row>
    <row r="45" spans="1:21" ht="15" customHeight="1" thickBot="1">
      <c r="A45" s="216" t="s">
        <v>161</v>
      </c>
      <c r="B45" s="217"/>
      <c r="C45" s="217"/>
      <c r="D45" s="217"/>
      <c r="E45" s="218"/>
      <c r="F45" s="46"/>
      <c r="H45" s="103"/>
      <c r="J45" s="77">
        <f>F45*1000</f>
        <v>0</v>
      </c>
      <c r="K45" s="79">
        <f>F45*0.00005311</f>
        <v>0</v>
      </c>
      <c r="L45" s="77">
        <f t="shared" ref="L45" si="2">K45*907.185</f>
        <v>0</v>
      </c>
      <c r="M45" s="32"/>
      <c r="U45" t="s">
        <v>78</v>
      </c>
    </row>
    <row r="46" spans="1:21" ht="31.5" customHeight="1" thickBot="1">
      <c r="A46" s="197" t="s">
        <v>162</v>
      </c>
      <c r="B46" s="198"/>
      <c r="C46" s="199"/>
      <c r="D46" s="26" t="e">
        <f>G40+G44</f>
        <v>#DIV/0!</v>
      </c>
      <c r="E46" s="27"/>
      <c r="F46" s="109"/>
      <c r="G46" s="195" t="s">
        <v>163</v>
      </c>
      <c r="H46" s="195"/>
      <c r="I46" s="195"/>
      <c r="J46" s="195"/>
      <c r="K46" s="196"/>
      <c r="L46" s="81">
        <f>L40+L44</f>
        <v>0</v>
      </c>
      <c r="M46" s="32"/>
    </row>
    <row r="47" spans="1:21" ht="28.5" customHeight="1" thickBot="1">
      <c r="A47" s="197" t="s">
        <v>164</v>
      </c>
      <c r="B47" s="198"/>
      <c r="C47" s="199"/>
      <c r="D47" s="26" t="e">
        <f>D46-F36</f>
        <v>#DIV/0!</v>
      </c>
      <c r="E47" s="27" t="s">
        <v>165</v>
      </c>
      <c r="F47" s="44" t="e">
        <f>0.5*D30</f>
        <v>#DIV/0!</v>
      </c>
      <c r="G47" s="103"/>
      <c r="H47" s="103"/>
      <c r="I47" s="103"/>
      <c r="J47" s="103"/>
      <c r="K47" s="103"/>
    </row>
    <row r="48" spans="1:21" ht="20.25" customHeight="1" thickBot="1">
      <c r="A48" s="187" t="s">
        <v>166</v>
      </c>
      <c r="B48" s="200"/>
      <c r="C48" s="200"/>
      <c r="D48" s="51"/>
      <c r="E48" s="103"/>
      <c r="F48" s="103"/>
      <c r="G48" s="3"/>
      <c r="J48" s="103"/>
      <c r="K48" s="103"/>
      <c r="L48" s="103"/>
    </row>
    <row r="49" spans="1:21">
      <c r="U49" t="s">
        <v>79</v>
      </c>
    </row>
    <row r="50" spans="1:21" ht="15.75">
      <c r="A50" s="232" t="s">
        <v>167</v>
      </c>
      <c r="B50" s="233"/>
      <c r="C50" s="233"/>
      <c r="D50" s="233"/>
      <c r="E50" s="233"/>
      <c r="F50" s="233"/>
      <c r="U50" t="s">
        <v>80</v>
      </c>
    </row>
    <row r="51" spans="1:21">
      <c r="A51" s="206" t="s">
        <v>168</v>
      </c>
      <c r="B51" s="206"/>
      <c r="C51" s="234" t="e">
        <f>1-(D38/D23)</f>
        <v>#DIV/0!</v>
      </c>
      <c r="D51" s="234"/>
      <c r="E51" s="234"/>
      <c r="U51" t="s">
        <v>54</v>
      </c>
    </row>
    <row r="52" spans="1:21">
      <c r="A52" s="222" t="s">
        <v>169</v>
      </c>
      <c r="B52" s="222"/>
      <c r="C52" s="224" t="e">
        <f>1-(D47/D30)</f>
        <v>#DIV/0!</v>
      </c>
      <c r="D52" s="224"/>
      <c r="E52" s="224"/>
    </row>
    <row r="53" spans="1:21">
      <c r="A53" s="222" t="s">
        <v>170</v>
      </c>
      <c r="B53" s="222"/>
      <c r="C53" s="224" t="e">
        <f>1-(D48/D31)</f>
        <v>#DIV/0!</v>
      </c>
      <c r="D53" s="225"/>
      <c r="E53" s="225"/>
    </row>
    <row r="54" spans="1:21">
      <c r="A54" s="223" t="s">
        <v>171</v>
      </c>
      <c r="B54" s="226"/>
      <c r="C54" s="227"/>
      <c r="D54" s="228">
        <f>D22-D37</f>
        <v>0</v>
      </c>
      <c r="E54" s="229"/>
      <c r="F54" s="32"/>
    </row>
    <row r="55" spans="1:21">
      <c r="A55" s="187" t="s">
        <v>172</v>
      </c>
      <c r="B55" s="200"/>
      <c r="C55" s="200"/>
      <c r="D55" s="200"/>
      <c r="E55" s="54">
        <f>L30-L46</f>
        <v>0</v>
      </c>
      <c r="F55" s="66" t="e">
        <f>1-(M37/M22)</f>
        <v>#DIV/0!</v>
      </c>
    </row>
    <row r="57" spans="1:21">
      <c r="A57" s="231" t="s">
        <v>173</v>
      </c>
      <c r="B57" s="231"/>
      <c r="C57" s="231"/>
      <c r="D57" s="231"/>
      <c r="E57" s="231"/>
      <c r="F57" s="231"/>
    </row>
    <row r="58" spans="1:21">
      <c r="A58" s="251" t="s">
        <v>49</v>
      </c>
      <c r="B58" s="256"/>
      <c r="C58" s="256"/>
      <c r="D58" s="256"/>
      <c r="E58" s="256"/>
      <c r="F58" s="139">
        <f>'PROJECT INFO'!B28</f>
        <v>0</v>
      </c>
      <c r="G58" s="170"/>
      <c r="H58" s="170"/>
      <c r="I58" s="8"/>
    </row>
    <row r="59" spans="1:21" ht="15.75" thickBot="1">
      <c r="A59" s="223" t="s">
        <v>174</v>
      </c>
      <c r="B59" s="226"/>
      <c r="C59" s="226"/>
      <c r="D59" s="226"/>
      <c r="E59" s="226"/>
      <c r="F59" s="45"/>
      <c r="G59" s="170" t="s">
        <v>36</v>
      </c>
      <c r="H59" s="170"/>
      <c r="I59" s="7" t="s">
        <v>175</v>
      </c>
      <c r="J59" s="117"/>
      <c r="K59" s="117"/>
      <c r="L59" s="117"/>
      <c r="M59" s="117"/>
      <c r="N59" s="55"/>
      <c r="O59" s="6"/>
    </row>
    <row r="60" spans="1:21" ht="15.75" thickBot="1">
      <c r="A60" s="223" t="s">
        <v>176</v>
      </c>
      <c r="B60" s="226"/>
      <c r="C60" s="226"/>
      <c r="D60" s="226"/>
      <c r="E60" s="226"/>
      <c r="F60" s="45"/>
      <c r="G60" s="168" t="s">
        <v>36</v>
      </c>
      <c r="H60" s="168"/>
    </row>
    <row r="62" spans="1:21">
      <c r="A62" s="12" t="s">
        <v>177</v>
      </c>
      <c r="B62" s="12"/>
      <c r="C62" s="12"/>
      <c r="D62" s="12"/>
      <c r="E62" s="12"/>
      <c r="F62" s="17"/>
    </row>
    <row r="64" spans="1:21">
      <c r="A64" s="222" t="s">
        <v>178</v>
      </c>
      <c r="B64" s="222"/>
      <c r="C64" s="222"/>
      <c r="D64" s="223"/>
      <c r="E64" s="52"/>
      <c r="F64" s="6"/>
    </row>
    <row r="65" spans="1:12">
      <c r="A65" s="222" t="s">
        <v>179</v>
      </c>
      <c r="B65" s="222"/>
      <c r="C65" s="222"/>
      <c r="D65" s="223"/>
      <c r="E65" s="52"/>
      <c r="F65" s="6"/>
    </row>
    <row r="66" spans="1:12">
      <c r="A66" s="222" t="s">
        <v>180</v>
      </c>
      <c r="B66" s="222"/>
      <c r="C66" s="222"/>
      <c r="D66" s="222"/>
      <c r="E66" s="110" t="e">
        <f>1-(E65/E64)</f>
        <v>#DIV/0!</v>
      </c>
    </row>
    <row r="68" spans="1:12">
      <c r="A68" s="236" t="s">
        <v>181</v>
      </c>
      <c r="B68" s="236"/>
      <c r="C68" s="236"/>
      <c r="D68" s="236"/>
      <c r="E68" s="236"/>
      <c r="F68" s="236"/>
    </row>
    <row r="69" spans="1:12" ht="65.25" customHeight="1" thickBot="1">
      <c r="A69" s="251" t="s">
        <v>554</v>
      </c>
      <c r="B69" s="256"/>
      <c r="C69" s="257"/>
      <c r="D69" s="256"/>
      <c r="E69" s="141">
        <f>'PROJECT INFO'!B30</f>
        <v>0</v>
      </c>
      <c r="F69" s="8"/>
      <c r="G69" s="8"/>
      <c r="H69" s="8"/>
      <c r="I69" s="8"/>
      <c r="J69" s="8"/>
      <c r="K69" s="8"/>
      <c r="L69" s="8"/>
    </row>
    <row r="70" spans="1:12" ht="15.75" thickBot="1">
      <c r="A70" s="198" t="s">
        <v>182</v>
      </c>
      <c r="B70" s="199"/>
      <c r="C70" s="45"/>
    </row>
    <row r="71" spans="1:12" ht="15.75" thickBot="1">
      <c r="A71" s="222" t="s">
        <v>183</v>
      </c>
      <c r="B71" s="222"/>
      <c r="C71" s="206"/>
      <c r="D71" s="222"/>
      <c r="E71" s="199"/>
      <c r="F71" s="45"/>
      <c r="G71" s="168" t="s">
        <v>36</v>
      </c>
      <c r="H71" s="168"/>
      <c r="I71" s="6"/>
    </row>
    <row r="72" spans="1:12" ht="15.75" thickBot="1">
      <c r="A72" s="223" t="s">
        <v>184</v>
      </c>
      <c r="B72" s="226"/>
      <c r="C72" s="226"/>
      <c r="D72" s="226"/>
      <c r="E72" s="45"/>
      <c r="F72" s="6" t="s">
        <v>36</v>
      </c>
      <c r="G72" s="6"/>
      <c r="H72" s="6"/>
    </row>
    <row r="73" spans="1:12" ht="15.75" thickBot="1">
      <c r="A73" s="223" t="s">
        <v>185</v>
      </c>
      <c r="B73" s="226"/>
      <c r="C73" s="227"/>
      <c r="D73" s="45"/>
      <c r="E73" s="168" t="s">
        <v>36</v>
      </c>
      <c r="F73" s="168"/>
      <c r="I73" s="6"/>
    </row>
    <row r="74" spans="1:12" ht="15.75" thickBot="1">
      <c r="A74" s="223" t="s">
        <v>186</v>
      </c>
      <c r="B74" s="226"/>
      <c r="C74" s="226"/>
      <c r="D74" s="235"/>
      <c r="E74" s="46"/>
    </row>
    <row r="75" spans="1:12" ht="15.75" thickBot="1">
      <c r="A75" s="222" t="s">
        <v>187</v>
      </c>
      <c r="B75" s="222"/>
      <c r="C75" s="223"/>
      <c r="D75" s="45"/>
      <c r="E75" s="6" t="s">
        <v>36</v>
      </c>
      <c r="F75" s="6"/>
      <c r="G75" s="6"/>
    </row>
    <row r="76" spans="1:12" ht="15.75" thickBot="1">
      <c r="A76" s="1" t="s">
        <v>188</v>
      </c>
      <c r="B76" s="1"/>
      <c r="C76" s="1"/>
      <c r="D76" s="45"/>
      <c r="E76" s="6" t="s">
        <v>36</v>
      </c>
      <c r="G76" s="6"/>
      <c r="H76" s="6"/>
    </row>
    <row r="77" spans="1:12" ht="15.75" thickBot="1">
      <c r="A77" s="223" t="s">
        <v>189</v>
      </c>
      <c r="B77" s="226"/>
      <c r="C77" s="227"/>
      <c r="D77" s="45"/>
      <c r="E77" s="6" t="s">
        <v>36</v>
      </c>
      <c r="G77" s="6"/>
      <c r="H77" s="6"/>
    </row>
    <row r="78" spans="1:12" ht="15.75" thickBot="1">
      <c r="A78" s="223" t="s">
        <v>190</v>
      </c>
      <c r="B78" s="226"/>
      <c r="C78" s="227"/>
      <c r="D78" s="45"/>
      <c r="E78" s="168" t="s">
        <v>36</v>
      </c>
      <c r="F78" s="168"/>
      <c r="I78" s="6"/>
    </row>
    <row r="80" spans="1:12" ht="15.75" thickBot="1">
      <c r="A80" s="258" t="s">
        <v>47</v>
      </c>
      <c r="B80" s="258"/>
      <c r="C80" s="238"/>
      <c r="D80" s="238"/>
      <c r="E80" s="238"/>
      <c r="F80" s="238"/>
    </row>
    <row r="81" spans="1:14" ht="18.75" customHeight="1" thickBot="1">
      <c r="A81" s="260" t="s">
        <v>218</v>
      </c>
      <c r="B81" s="261"/>
      <c r="C81" s="142">
        <f>'PROJECT INFO'!I18</f>
        <v>0</v>
      </c>
    </row>
    <row r="82" spans="1:14" ht="15.75" thickBot="1">
      <c r="A82" s="259" t="s">
        <v>219</v>
      </c>
      <c r="B82" s="259"/>
      <c r="C82" s="259"/>
      <c r="D82" s="216"/>
      <c r="E82" s="45"/>
      <c r="F82" s="6" t="s">
        <v>36</v>
      </c>
      <c r="G82" s="6"/>
      <c r="H82" s="6"/>
    </row>
    <row r="83" spans="1:14" ht="15" customHeight="1" thickBot="1">
      <c r="A83" s="216" t="s">
        <v>220</v>
      </c>
      <c r="B83" s="217"/>
      <c r="C83" s="301"/>
      <c r="D83" s="217"/>
      <c r="E83" s="45"/>
      <c r="F83" s="6" t="s">
        <v>36</v>
      </c>
      <c r="G83" s="6"/>
      <c r="H83" s="6"/>
      <c r="I83" s="7" t="s">
        <v>221</v>
      </c>
      <c r="J83" s="117"/>
      <c r="K83" s="117"/>
      <c r="L83" s="117"/>
      <c r="M83" s="117"/>
      <c r="N83" s="55"/>
    </row>
    <row r="84" spans="1:14" ht="15.75" thickBot="1">
      <c r="A84" s="206" t="s">
        <v>222</v>
      </c>
      <c r="B84" s="207"/>
      <c r="C84" s="45"/>
      <c r="D84" s="6" t="s">
        <v>36</v>
      </c>
      <c r="E84" s="6"/>
      <c r="F84" s="6"/>
    </row>
    <row r="86" spans="1:14">
      <c r="A86" s="239" t="s">
        <v>223</v>
      </c>
      <c r="B86" s="239"/>
      <c r="C86" s="239"/>
      <c r="D86" s="239"/>
      <c r="E86" s="239"/>
    </row>
    <row r="88" spans="1:14" ht="15" customHeight="1" thickBot="1">
      <c r="A88" s="240" t="s">
        <v>194</v>
      </c>
      <c r="B88" s="240"/>
      <c r="C88" s="240"/>
      <c r="D88" s="240"/>
      <c r="E88" s="46"/>
    </row>
    <row r="89" spans="1:14" ht="15" customHeight="1" thickBot="1">
      <c r="A89" s="240" t="s">
        <v>224</v>
      </c>
      <c r="B89" s="240"/>
      <c r="C89" s="240"/>
      <c r="D89" s="240"/>
      <c r="E89" s="46"/>
    </row>
    <row r="90" spans="1:14" ht="15" customHeight="1">
      <c r="A90" s="240" t="s">
        <v>196</v>
      </c>
      <c r="B90" s="240"/>
      <c r="C90" s="240"/>
      <c r="D90" s="240"/>
      <c r="E90" s="110" t="e">
        <f>1-(E89/E88)</f>
        <v>#DIV/0!</v>
      </c>
    </row>
    <row r="92" spans="1:14" ht="15.75" thickBot="1">
      <c r="A92" s="258" t="s">
        <v>51</v>
      </c>
      <c r="B92" s="258"/>
      <c r="C92" s="238"/>
      <c r="D92" s="238"/>
      <c r="E92" s="238"/>
      <c r="F92" s="238"/>
    </row>
    <row r="93" spans="1:14" ht="15.75" thickBot="1">
      <c r="A93" s="260" t="s">
        <v>225</v>
      </c>
      <c r="B93" s="261"/>
      <c r="C93" s="141">
        <f>'PROJECT INFO'!I19</f>
        <v>0</v>
      </c>
    </row>
    <row r="94" spans="1:14" ht="15.75" thickBot="1">
      <c r="A94" s="222" t="s">
        <v>226</v>
      </c>
      <c r="B94" s="222"/>
      <c r="C94" s="206"/>
      <c r="D94" s="198"/>
      <c r="E94" s="223"/>
      <c r="F94" s="45"/>
      <c r="G94" s="171" t="s">
        <v>36</v>
      </c>
      <c r="H94" s="168"/>
      <c r="I94" s="6"/>
    </row>
    <row r="95" spans="1:14" ht="15.75" thickBot="1">
      <c r="A95" s="206" t="s">
        <v>227</v>
      </c>
      <c r="B95" s="206"/>
      <c r="C95" s="207"/>
      <c r="D95" s="46"/>
    </row>
    <row r="97" spans="1:9" ht="15.75" thickBot="1">
      <c r="A97" s="258" t="s">
        <v>55</v>
      </c>
      <c r="B97" s="258"/>
      <c r="C97" s="238"/>
      <c r="D97" s="238"/>
      <c r="E97" s="238"/>
      <c r="F97" s="238"/>
    </row>
    <row r="98" spans="1:9" ht="20.25" customHeight="1" thickBot="1">
      <c r="A98" s="260" t="s">
        <v>228</v>
      </c>
      <c r="B98" s="261"/>
      <c r="C98" s="141">
        <f>'PROJECT INFO'!I20</f>
        <v>0</v>
      </c>
    </row>
    <row r="99" spans="1:9" ht="15.75" thickBot="1">
      <c r="A99" s="222" t="s">
        <v>229</v>
      </c>
      <c r="B99" s="222"/>
      <c r="C99" s="206"/>
      <c r="D99" s="223"/>
      <c r="E99" s="45"/>
      <c r="F99" s="6" t="s">
        <v>36</v>
      </c>
      <c r="G99" s="6"/>
      <c r="H99" s="6"/>
    </row>
    <row r="101" spans="1:9" ht="15.75" thickBot="1">
      <c r="A101" s="258" t="s">
        <v>59</v>
      </c>
      <c r="B101" s="258"/>
      <c r="C101" s="238"/>
      <c r="D101" s="238"/>
      <c r="E101" s="238"/>
      <c r="F101" s="238"/>
    </row>
    <row r="102" spans="1:9" ht="31.5" customHeight="1" thickBot="1">
      <c r="A102" s="260" t="s">
        <v>230</v>
      </c>
      <c r="B102" s="261"/>
      <c r="C102" s="141">
        <f>'PROJECT INFO'!I21</f>
        <v>0</v>
      </c>
    </row>
    <row r="103" spans="1:9" ht="15.75" thickBot="1">
      <c r="A103" s="222" t="s">
        <v>231</v>
      </c>
      <c r="B103" s="222"/>
      <c r="C103" s="206"/>
      <c r="D103" s="198"/>
      <c r="E103" s="223"/>
      <c r="F103" s="45"/>
      <c r="G103" s="171" t="s">
        <v>36</v>
      </c>
      <c r="H103" s="168"/>
      <c r="I103" s="6"/>
    </row>
    <row r="104" spans="1:9" ht="15.75" thickBot="1">
      <c r="A104" s="206" t="s">
        <v>232</v>
      </c>
      <c r="B104" s="206"/>
      <c r="C104" s="207"/>
      <c r="D104" s="53"/>
      <c r="E104" s="6" t="s">
        <v>36</v>
      </c>
      <c r="F104" s="6"/>
      <c r="G104" s="6"/>
    </row>
    <row r="105" spans="1:9" ht="15.75" thickBot="1">
      <c r="A105" s="222" t="s">
        <v>233</v>
      </c>
      <c r="B105" s="222"/>
      <c r="C105" s="222"/>
      <c r="D105" s="207"/>
      <c r="E105" s="46"/>
    </row>
    <row r="106" spans="1:9">
      <c r="A106" s="223" t="s">
        <v>234</v>
      </c>
      <c r="B106" s="226"/>
      <c r="C106" s="226"/>
      <c r="D106" s="226"/>
      <c r="E106" s="243"/>
      <c r="F106" s="46"/>
    </row>
    <row r="108" spans="1:9" ht="15.75" thickBot="1">
      <c r="A108" s="238" t="s">
        <v>62</v>
      </c>
      <c r="B108" s="238"/>
      <c r="C108" s="238"/>
      <c r="D108" s="238"/>
      <c r="E108" s="238"/>
      <c r="F108" s="238"/>
    </row>
    <row r="109" spans="1:9" ht="31.5" customHeight="1" thickBot="1">
      <c r="A109" s="260" t="s">
        <v>235</v>
      </c>
      <c r="B109" s="261"/>
      <c r="C109" s="141">
        <f>'PROJECT INFO'!I22</f>
        <v>0</v>
      </c>
    </row>
    <row r="110" spans="1:9" ht="15.75" thickBot="1">
      <c r="A110" s="206" t="s">
        <v>236</v>
      </c>
      <c r="B110" s="206"/>
      <c r="C110" s="207"/>
      <c r="D110" s="45"/>
      <c r="E110" s="168" t="s">
        <v>36</v>
      </c>
      <c r="F110" s="168"/>
      <c r="G110" s="168"/>
    </row>
    <row r="111" spans="1:9">
      <c r="A111" s="222" t="s">
        <v>237</v>
      </c>
      <c r="B111" s="222"/>
      <c r="C111" s="223"/>
      <c r="D111" s="46"/>
    </row>
    <row r="112" spans="1:9">
      <c r="A112" s="222" t="s">
        <v>238</v>
      </c>
      <c r="B112" s="222"/>
      <c r="C112" s="223"/>
      <c r="D112" s="45"/>
      <c r="E112" s="168" t="s">
        <v>36</v>
      </c>
      <c r="F112" s="168"/>
      <c r="G112" s="168"/>
    </row>
    <row r="113" spans="1:9">
      <c r="A113" s="222" t="s">
        <v>239</v>
      </c>
      <c r="B113" s="222"/>
      <c r="C113" s="223"/>
      <c r="D113" s="46"/>
    </row>
    <row r="115" spans="1:9" ht="15.75" thickBot="1">
      <c r="A115" s="258" t="s">
        <v>65</v>
      </c>
      <c r="B115" s="258"/>
      <c r="C115" s="238"/>
      <c r="D115" s="238"/>
      <c r="E115" s="238"/>
      <c r="F115" s="238"/>
    </row>
    <row r="116" spans="1:9" ht="19.5" customHeight="1" thickBot="1">
      <c r="A116" s="262" t="s">
        <v>240</v>
      </c>
      <c r="B116" s="263"/>
      <c r="C116" s="141">
        <f>'PROJECT INFO'!I23</f>
        <v>0</v>
      </c>
    </row>
    <row r="117" spans="1:9" ht="15.75" thickBot="1">
      <c r="A117" s="206" t="s">
        <v>241</v>
      </c>
      <c r="B117" s="206"/>
      <c r="C117" s="206"/>
      <c r="D117" s="207"/>
      <c r="E117" s="45"/>
      <c r="F117" s="6" t="s">
        <v>36</v>
      </c>
      <c r="G117" s="6"/>
      <c r="H117" s="6"/>
    </row>
    <row r="119" spans="1:9" ht="15.75" thickBot="1">
      <c r="A119" s="238" t="s">
        <v>68</v>
      </c>
      <c r="B119" s="238"/>
      <c r="C119" s="238"/>
      <c r="D119" s="238"/>
      <c r="E119" s="238"/>
      <c r="F119" s="238"/>
    </row>
    <row r="120" spans="1:9" ht="16.5" customHeight="1" thickBot="1">
      <c r="A120" s="262" t="s">
        <v>242</v>
      </c>
      <c r="B120" s="263"/>
      <c r="C120" s="141">
        <f>'PROJECT INFO'!I24</f>
        <v>0</v>
      </c>
    </row>
    <row r="121" spans="1:9" ht="16.5" customHeight="1" thickBot="1">
      <c r="A121" s="206" t="s">
        <v>243</v>
      </c>
      <c r="B121" s="206"/>
      <c r="C121" s="207"/>
      <c r="D121" s="45"/>
      <c r="E121" s="6" t="s">
        <v>36</v>
      </c>
      <c r="F121" s="6"/>
      <c r="G121" s="6"/>
    </row>
    <row r="123" spans="1:9" ht="15.75" thickBot="1">
      <c r="A123" s="238" t="s">
        <v>71</v>
      </c>
      <c r="B123" s="238"/>
      <c r="C123" s="238"/>
      <c r="D123" s="238"/>
      <c r="E123" s="238"/>
      <c r="F123" s="238"/>
    </row>
    <row r="124" spans="1:9" ht="32.25" customHeight="1" thickBot="1">
      <c r="A124" s="262" t="s">
        <v>244</v>
      </c>
      <c r="B124" s="263"/>
      <c r="C124" s="141">
        <f>'PROJECT INFO'!I25</f>
        <v>0</v>
      </c>
    </row>
    <row r="125" spans="1:9" ht="15.75" thickBot="1">
      <c r="A125" s="206" t="s">
        <v>245</v>
      </c>
      <c r="B125" s="206"/>
      <c r="C125" s="206"/>
      <c r="D125" s="206"/>
      <c r="E125" s="207"/>
      <c r="F125" s="45"/>
      <c r="G125" s="168" t="s">
        <v>36</v>
      </c>
      <c r="H125" s="168"/>
      <c r="I125" s="6"/>
    </row>
    <row r="128" spans="1:9">
      <c r="G128" s="168"/>
      <c r="H128" s="168"/>
    </row>
  </sheetData>
  <sheetProtection selectLockedCells="1"/>
  <mergeCells count="114">
    <mergeCell ref="A98:B98"/>
    <mergeCell ref="A102:B102"/>
    <mergeCell ref="A109:B109"/>
    <mergeCell ref="A103:E103"/>
    <mergeCell ref="G94:H94"/>
    <mergeCell ref="A116:B116"/>
    <mergeCell ref="A120:B120"/>
    <mergeCell ref="A124:B124"/>
    <mergeCell ref="A83:D83"/>
    <mergeCell ref="A92:F92"/>
    <mergeCell ref="A95:C95"/>
    <mergeCell ref="A94:E94"/>
    <mergeCell ref="A34:C34"/>
    <mergeCell ref="A51:B51"/>
    <mergeCell ref="A47:C47"/>
    <mergeCell ref="A36:C36"/>
    <mergeCell ref="A48:C48"/>
    <mergeCell ref="A125:E125"/>
    <mergeCell ref="A121:C121"/>
    <mergeCell ref="A123:F123"/>
    <mergeCell ref="A97:F97"/>
    <mergeCell ref="A80:F80"/>
    <mergeCell ref="A82:D82"/>
    <mergeCell ref="A84:B84"/>
    <mergeCell ref="A115:F115"/>
    <mergeCell ref="A117:D117"/>
    <mergeCell ref="A119:F119"/>
    <mergeCell ref="A108:F108"/>
    <mergeCell ref="A110:C110"/>
    <mergeCell ref="E110:G110"/>
    <mergeCell ref="A111:C111"/>
    <mergeCell ref="G103:H103"/>
    <mergeCell ref="A113:C113"/>
    <mergeCell ref="A99:D99"/>
    <mergeCell ref="A93:B93"/>
    <mergeCell ref="A81:B81"/>
    <mergeCell ref="A54:C54"/>
    <mergeCell ref="A59:E59"/>
    <mergeCell ref="A64:D64"/>
    <mergeCell ref="A65:D65"/>
    <mergeCell ref="A44:E44"/>
    <mergeCell ref="A45:E45"/>
    <mergeCell ref="A37:C37"/>
    <mergeCell ref="A38:C38"/>
    <mergeCell ref="A46:C46"/>
    <mergeCell ref="A52:B52"/>
    <mergeCell ref="C52:E52"/>
    <mergeCell ref="G128:H128"/>
    <mergeCell ref="G60:H60"/>
    <mergeCell ref="A86:E86"/>
    <mergeCell ref="A53:B53"/>
    <mergeCell ref="A60:E60"/>
    <mergeCell ref="A58:E58"/>
    <mergeCell ref="C53:E53"/>
    <mergeCell ref="A90:D90"/>
    <mergeCell ref="A75:C75"/>
    <mergeCell ref="A72:D72"/>
    <mergeCell ref="A70:B70"/>
    <mergeCell ref="A71:E71"/>
    <mergeCell ref="D54:E54"/>
    <mergeCell ref="A112:C112"/>
    <mergeCell ref="A68:F68"/>
    <mergeCell ref="A66:D66"/>
    <mergeCell ref="A104:C104"/>
    <mergeCell ref="A105:D105"/>
    <mergeCell ref="G125:H125"/>
    <mergeCell ref="A57:F57"/>
    <mergeCell ref="A69:D69"/>
    <mergeCell ref="E112:G112"/>
    <mergeCell ref="A106:E106"/>
    <mergeCell ref="A101:F101"/>
    <mergeCell ref="A30:C30"/>
    <mergeCell ref="G30:K30"/>
    <mergeCell ref="A16:C16"/>
    <mergeCell ref="A20:C20"/>
    <mergeCell ref="A23:C23"/>
    <mergeCell ref="G58:H58"/>
    <mergeCell ref="A88:D88"/>
    <mergeCell ref="A89:D89"/>
    <mergeCell ref="E78:F78"/>
    <mergeCell ref="E73:F73"/>
    <mergeCell ref="G71:H71"/>
    <mergeCell ref="A74:D74"/>
    <mergeCell ref="G46:K46"/>
    <mergeCell ref="A78:C78"/>
    <mergeCell ref="A77:C77"/>
    <mergeCell ref="A73:C73"/>
    <mergeCell ref="C51:E51"/>
    <mergeCell ref="A50:F50"/>
    <mergeCell ref="G59:H59"/>
    <mergeCell ref="A21:F21"/>
    <mergeCell ref="A33:F33"/>
    <mergeCell ref="A31:C31"/>
    <mergeCell ref="A35:C35"/>
    <mergeCell ref="A55:D55"/>
    <mergeCell ref="A1:P1"/>
    <mergeCell ref="A2:P2"/>
    <mergeCell ref="M15:O15"/>
    <mergeCell ref="A24:E24"/>
    <mergeCell ref="A26:E26"/>
    <mergeCell ref="A27:E27"/>
    <mergeCell ref="A28:E28"/>
    <mergeCell ref="A29:E29"/>
    <mergeCell ref="A22:C22"/>
    <mergeCell ref="C6:D6"/>
    <mergeCell ref="B4:F4"/>
    <mergeCell ref="A14:D14"/>
    <mergeCell ref="H10:L10"/>
    <mergeCell ref="A11:D11"/>
    <mergeCell ref="B5:C5"/>
    <mergeCell ref="A8:F8"/>
    <mergeCell ref="A13:F13"/>
    <mergeCell ref="A9:D9"/>
    <mergeCell ref="M10:O10"/>
  </mergeCells>
  <phoneticPr fontId="11" type="noConversion"/>
  <dataValidations count="5">
    <dataValidation type="list" allowBlank="1" showInputMessage="1" showErrorMessage="1" sqref="E15 F59:F60 D16 E10 F71" xr:uid="{81BC1DBB-75B5-4FC2-A52C-AEEB5719A456}">
      <formula1>$V$3:$V$5</formula1>
    </dataValidation>
    <dataValidation type="list" allowBlank="1" showInputMessage="1" showErrorMessage="1" sqref="D73 C84 D78 D76" xr:uid="{8DC89B85-22EC-4E6A-BA84-EC53DFFC4BFB}">
      <formula1>$U$49:$U$51</formula1>
    </dataValidation>
    <dataValidation type="list" allowBlank="1" showInputMessage="1" showErrorMessage="1" sqref="D75 F125 D121 E117 D112 D110 F103 E99 F94 E82:E83 D77 E72" xr:uid="{CAB0624E-B0B0-4991-B81E-D66DB280D309}">
      <formula1>$U$49:$U$50</formula1>
    </dataValidation>
    <dataValidation type="list" allowBlank="1" showInputMessage="1" showErrorMessage="1" sqref="D104" xr:uid="{1F324C32-5ED2-4D1C-A7C9-B4F74AB9201B}">
      <formula1>$U$43:$U$45</formula1>
    </dataValidation>
    <dataValidation type="list" allowBlank="1" showInputMessage="1" showErrorMessage="1" sqref="E17:L17" xr:uid="{105161CE-E9D9-45D7-AE00-6DE79661A82E}">
      <formula1>$U$6:$U$18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0CE5-9FAC-4372-9BFF-CC6666F3CDCA}">
  <sheetPr>
    <tabColor theme="5" tint="0.59999389629810485"/>
  </sheetPr>
  <dimension ref="A1:K37"/>
  <sheetViews>
    <sheetView workbookViewId="0">
      <selection sqref="A1:K2"/>
    </sheetView>
  </sheetViews>
  <sheetFormatPr defaultRowHeight="15"/>
  <cols>
    <col min="1" max="1" width="3.7109375" customWidth="1"/>
    <col min="6" max="6" width="11.140625" customWidth="1"/>
    <col min="8" max="8" width="11.5703125" customWidth="1"/>
    <col min="9" max="9" width="12.5703125" customWidth="1"/>
    <col min="11" max="11" width="12.5703125" customWidth="1"/>
  </cols>
  <sheetData>
    <row r="1" spans="1:11" ht="18.75">
      <c r="A1" s="264" t="s">
        <v>539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.75">
      <c r="A2" s="265" t="s">
        <v>545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5.75" thickBot="1"/>
    <row r="4" spans="1:11" ht="19.5" thickBot="1">
      <c r="B4" s="266">
        <f>'SD Tracking'!B4</f>
        <v>0</v>
      </c>
      <c r="C4" s="267"/>
      <c r="D4" s="267"/>
      <c r="E4" s="267"/>
      <c r="F4" s="267"/>
      <c r="G4" s="267"/>
      <c r="H4" s="267"/>
      <c r="I4" s="267"/>
      <c r="J4" s="267"/>
      <c r="K4" s="268"/>
    </row>
    <row r="5" spans="1:11" ht="15.75" thickBot="1">
      <c r="B5" s="56"/>
      <c r="C5" s="143"/>
      <c r="D5" s="143"/>
      <c r="E5" s="143"/>
      <c r="F5" s="143"/>
      <c r="G5" s="143"/>
      <c r="H5" s="143"/>
      <c r="I5" s="143"/>
      <c r="J5" s="143"/>
      <c r="K5" s="57"/>
    </row>
    <row r="6" spans="1:11" ht="15.75" thickBot="1">
      <c r="B6" s="272" t="s">
        <v>35</v>
      </c>
      <c r="C6" s="273"/>
      <c r="D6" s="273"/>
      <c r="E6" s="273"/>
      <c r="F6" s="273"/>
      <c r="G6" s="274">
        <f>'SD Tracking'!B6</f>
        <v>0</v>
      </c>
      <c r="H6" s="275"/>
      <c r="I6" s="143"/>
      <c r="J6" s="143"/>
      <c r="K6" s="57"/>
    </row>
    <row r="7" spans="1:11" ht="15.75" thickBot="1">
      <c r="B7" s="56"/>
      <c r="C7" s="143"/>
      <c r="D7" s="143"/>
      <c r="E7" s="143"/>
      <c r="F7" s="143"/>
      <c r="G7" s="143"/>
      <c r="H7" s="143"/>
      <c r="I7" s="143"/>
      <c r="J7" s="143"/>
      <c r="K7" s="57"/>
    </row>
    <row r="8" spans="1:11" ht="15.75" thickBot="1">
      <c r="B8" s="280" t="s">
        <v>246</v>
      </c>
      <c r="C8" s="281"/>
      <c r="D8" s="281"/>
      <c r="E8" s="281"/>
      <c r="F8" s="281"/>
      <c r="G8" s="269">
        <f>'SD Tracking'!E9</f>
        <v>0</v>
      </c>
      <c r="H8" s="270"/>
      <c r="I8" s="270"/>
      <c r="J8" s="271"/>
      <c r="K8" s="57"/>
    </row>
    <row r="9" spans="1:11" ht="15.75" thickBot="1">
      <c r="B9" s="121"/>
      <c r="C9" s="284" t="s">
        <v>247</v>
      </c>
      <c r="D9" s="284"/>
      <c r="E9" s="284"/>
      <c r="F9" s="284"/>
      <c r="G9" s="99">
        <f>'SD Tracking'!E11</f>
        <v>0</v>
      </c>
      <c r="H9" s="144"/>
      <c r="I9" s="144"/>
      <c r="J9" s="144"/>
      <c r="K9" s="57"/>
    </row>
    <row r="10" spans="1:11" ht="15.75" thickBot="1">
      <c r="B10" s="121"/>
      <c r="C10" s="145"/>
      <c r="D10" s="145"/>
      <c r="E10" s="282" t="s">
        <v>248</v>
      </c>
      <c r="F10" s="283"/>
      <c r="G10" s="100">
        <f>'SD Tracking'!E10</f>
        <v>0</v>
      </c>
      <c r="H10" s="144"/>
      <c r="I10" s="144"/>
      <c r="J10" s="144"/>
      <c r="K10" s="57"/>
    </row>
    <row r="11" spans="1:11" ht="15.75" thickBot="1">
      <c r="B11" s="56"/>
      <c r="C11" s="143"/>
      <c r="D11" s="143"/>
      <c r="E11" s="143"/>
      <c r="F11" s="143"/>
      <c r="G11" s="143"/>
      <c r="H11" s="143"/>
      <c r="I11" s="143"/>
      <c r="J11" s="143"/>
      <c r="K11" s="57"/>
    </row>
    <row r="12" spans="1:11" ht="33" customHeight="1" thickBot="1">
      <c r="B12" s="285" t="s">
        <v>249</v>
      </c>
      <c r="C12" s="286"/>
      <c r="D12" s="286"/>
      <c r="E12" s="286"/>
      <c r="F12" s="286"/>
      <c r="G12" s="293">
        <f>'SD Tracking'!E14</f>
        <v>0</v>
      </c>
      <c r="H12" s="270"/>
      <c r="I12" s="270"/>
      <c r="J12" s="271"/>
      <c r="K12" s="57"/>
    </row>
    <row r="13" spans="1:11" ht="9.6" customHeight="1" thickBot="1">
      <c r="B13" s="95"/>
      <c r="C13" s="146"/>
      <c r="D13" s="146"/>
      <c r="E13" s="146"/>
      <c r="F13" s="146"/>
      <c r="G13" s="146"/>
      <c r="H13" s="146"/>
      <c r="I13" s="146"/>
      <c r="J13" s="146"/>
      <c r="K13" s="57"/>
    </row>
    <row r="14" spans="1:11" ht="15.75" thickBot="1">
      <c r="B14" s="276" t="s">
        <v>250</v>
      </c>
      <c r="C14" s="277"/>
      <c r="D14" s="277"/>
      <c r="E14" s="277"/>
      <c r="F14" s="277"/>
      <c r="G14" s="278" t="e">
        <f>1-(K14/I14)</f>
        <v>#DIV/0!</v>
      </c>
      <c r="H14" s="279"/>
      <c r="I14" s="147" t="e">
        <f>'SD Tracking'!D23</f>
        <v>#DIV/0!</v>
      </c>
      <c r="J14" s="148" t="s">
        <v>251</v>
      </c>
      <c r="K14" s="58" t="e">
        <f>'SD Tracking'!D38</f>
        <v>#DIV/0!</v>
      </c>
    </row>
    <row r="15" spans="1:11" ht="15.75" thickBot="1">
      <c r="B15" s="276" t="s">
        <v>252</v>
      </c>
      <c r="C15" s="277"/>
      <c r="D15" s="277"/>
      <c r="E15" s="277"/>
      <c r="F15" s="294"/>
      <c r="G15" s="295" t="e">
        <f>'SD Tracking'!D47</f>
        <v>#DIV/0!</v>
      </c>
      <c r="H15" s="296"/>
      <c r="I15" s="148"/>
      <c r="J15" s="148"/>
      <c r="K15" s="149"/>
    </row>
    <row r="16" spans="1:11" ht="15.75" thickBot="1">
      <c r="B16" s="276" t="s">
        <v>253</v>
      </c>
      <c r="C16" s="277"/>
      <c r="D16" s="277"/>
      <c r="E16" s="277"/>
      <c r="F16" s="277"/>
      <c r="G16" s="278" t="e">
        <f>1-(K16/I16)</f>
        <v>#DIV/0!</v>
      </c>
      <c r="H16" s="279"/>
      <c r="I16" s="147" t="e">
        <f>'SD Tracking'!D30</f>
        <v>#DIV/0!</v>
      </c>
      <c r="J16" s="148" t="s">
        <v>251</v>
      </c>
      <c r="K16" s="58" t="e">
        <f>'SD Tracking'!D47</f>
        <v>#DIV/0!</v>
      </c>
    </row>
    <row r="17" spans="2:11" ht="15.75" thickBot="1">
      <c r="B17" s="276" t="s">
        <v>254</v>
      </c>
      <c r="C17" s="277"/>
      <c r="D17" s="277"/>
      <c r="E17" s="277"/>
      <c r="F17" s="277"/>
      <c r="G17" s="292" t="e">
        <f>1-(K17/I17)</f>
        <v>#DIV/0!</v>
      </c>
      <c r="H17" s="279"/>
      <c r="I17" s="150">
        <f>'SD Tracking'!D31</f>
        <v>0</v>
      </c>
      <c r="J17" s="148" t="s">
        <v>251</v>
      </c>
      <c r="K17" s="59">
        <f>'SD Tracking'!D48</f>
        <v>0</v>
      </c>
    </row>
    <row r="18" spans="2:11" ht="27.95" customHeight="1" thickBot="1">
      <c r="B18" s="297" t="s">
        <v>255</v>
      </c>
      <c r="C18" s="298"/>
      <c r="D18" s="298"/>
      <c r="E18" s="298"/>
      <c r="F18" s="298"/>
      <c r="G18" s="299">
        <f>I18-K18</f>
        <v>0</v>
      </c>
      <c r="H18" s="300"/>
      <c r="I18" s="96">
        <f>'SD Tracking'!D22</f>
        <v>0</v>
      </c>
      <c r="J18" s="151" t="s">
        <v>256</v>
      </c>
      <c r="K18" s="97">
        <f>'SD Tracking'!D37</f>
        <v>0</v>
      </c>
    </row>
    <row r="19" spans="2:11" ht="15.75" thickBot="1">
      <c r="B19" s="56"/>
      <c r="C19" s="143"/>
      <c r="D19" s="143"/>
      <c r="E19" s="143"/>
      <c r="F19" s="143"/>
      <c r="G19" s="292" t="e">
        <f>1-(K18/I18)</f>
        <v>#DIV/0!</v>
      </c>
      <c r="H19" s="279"/>
      <c r="I19" s="143"/>
      <c r="J19" s="143"/>
      <c r="K19" s="57"/>
    </row>
    <row r="20" spans="2:11" ht="15.75" thickBot="1">
      <c r="B20" s="56"/>
      <c r="C20" s="143"/>
      <c r="D20" s="143"/>
      <c r="E20" s="282" t="s">
        <v>248</v>
      </c>
      <c r="F20" s="283"/>
      <c r="G20" s="101">
        <f>'SD Tracking'!E15</f>
        <v>0</v>
      </c>
      <c r="H20" s="143"/>
      <c r="I20" s="143"/>
      <c r="J20" s="143"/>
      <c r="K20" s="57"/>
    </row>
    <row r="21" spans="2:11" ht="15.75" thickBot="1">
      <c r="B21" s="56"/>
      <c r="C21" s="143"/>
      <c r="D21" s="143"/>
      <c r="E21" s="143"/>
      <c r="F21" s="143"/>
      <c r="G21" s="143"/>
      <c r="H21" s="143"/>
      <c r="I21" s="143"/>
      <c r="J21" s="143"/>
      <c r="K21" s="57"/>
    </row>
    <row r="22" spans="2:11" ht="29.45" customHeight="1" thickBot="1">
      <c r="B22" s="297" t="s">
        <v>257</v>
      </c>
      <c r="C22" s="298"/>
      <c r="D22" s="298"/>
      <c r="E22" s="298"/>
      <c r="F22" s="298"/>
      <c r="G22" s="299">
        <f>'SD Tracking'!E55</f>
        <v>0</v>
      </c>
      <c r="H22" s="300"/>
      <c r="I22" s="96">
        <f>'SD Tracking'!L30</f>
        <v>0</v>
      </c>
      <c r="J22" s="151" t="s">
        <v>256</v>
      </c>
      <c r="K22" s="97">
        <f>'SD Tracking'!L46</f>
        <v>0</v>
      </c>
    </row>
    <row r="23" spans="2:11" ht="15.75" thickBot="1">
      <c r="B23" s="119"/>
      <c r="C23" s="148"/>
      <c r="D23" s="148"/>
      <c r="E23" s="148"/>
      <c r="F23" s="148"/>
      <c r="G23" s="278" t="e">
        <f>1-(K22/I22)</f>
        <v>#DIV/0!</v>
      </c>
      <c r="H23" s="279"/>
      <c r="I23" s="143"/>
      <c r="J23" s="143"/>
      <c r="K23" s="57"/>
    </row>
    <row r="24" spans="2:11" ht="15.75" thickBot="1">
      <c r="B24" s="56"/>
      <c r="C24" s="143"/>
      <c r="D24" s="143"/>
      <c r="E24" s="143"/>
      <c r="F24" s="143"/>
      <c r="G24" s="143"/>
      <c r="H24" s="143"/>
      <c r="I24" s="143"/>
      <c r="J24" s="143"/>
      <c r="K24" s="57"/>
    </row>
    <row r="25" spans="2:11" ht="15.75" thickBot="1">
      <c r="B25" s="285" t="s">
        <v>258</v>
      </c>
      <c r="C25" s="286"/>
      <c r="D25" s="286"/>
      <c r="E25" s="286"/>
      <c r="F25" s="286"/>
      <c r="G25" s="293">
        <f>'SD Tracking'!F58</f>
        <v>0</v>
      </c>
      <c r="H25" s="270"/>
      <c r="I25" s="270"/>
      <c r="J25" s="271"/>
      <c r="K25" s="57"/>
    </row>
    <row r="26" spans="2:11" ht="27.95" customHeight="1" thickBot="1">
      <c r="B26" s="287" t="s">
        <v>259</v>
      </c>
      <c r="C26" s="288"/>
      <c r="D26" s="288"/>
      <c r="E26" s="288"/>
      <c r="F26" s="288"/>
      <c r="G26" s="289">
        <f>I26-K26</f>
        <v>0</v>
      </c>
      <c r="H26" s="290"/>
      <c r="I26" s="96">
        <f>'SD Tracking'!E64</f>
        <v>0</v>
      </c>
      <c r="J26" s="151" t="s">
        <v>256</v>
      </c>
      <c r="K26" s="97">
        <f>'SD Tracking'!E65</f>
        <v>0</v>
      </c>
    </row>
    <row r="27" spans="2:11" ht="15.75" thickBot="1">
      <c r="B27" s="119"/>
      <c r="C27" s="148"/>
      <c r="D27" s="148"/>
      <c r="E27" s="148"/>
      <c r="F27" s="148"/>
      <c r="G27" s="292" t="e">
        <f>1-(K26/I26)</f>
        <v>#DIV/0!</v>
      </c>
      <c r="H27" s="279"/>
      <c r="I27" s="143"/>
      <c r="J27" s="143"/>
      <c r="K27" s="57"/>
    </row>
    <row r="28" spans="2:11" ht="15.75" thickBot="1">
      <c r="B28" s="56"/>
      <c r="C28" s="143"/>
      <c r="D28" s="143"/>
      <c r="E28" s="282" t="s">
        <v>248</v>
      </c>
      <c r="F28" s="283"/>
      <c r="G28" s="101">
        <f>'SD Tracking'!F59</f>
        <v>0</v>
      </c>
      <c r="H28" s="143"/>
      <c r="I28" s="143"/>
      <c r="J28" s="143"/>
      <c r="K28" s="57"/>
    </row>
    <row r="29" spans="2:11" ht="15.75" thickBot="1">
      <c r="B29" s="56"/>
      <c r="C29" s="143"/>
      <c r="D29" s="143"/>
      <c r="E29" s="143"/>
      <c r="F29" s="143"/>
      <c r="G29" s="143"/>
      <c r="H29" s="143"/>
      <c r="I29" s="143"/>
      <c r="J29" s="143"/>
      <c r="K29" s="57"/>
    </row>
    <row r="30" spans="2:11" ht="27.95" customHeight="1" thickBot="1">
      <c r="B30" s="285" t="s">
        <v>260</v>
      </c>
      <c r="C30" s="286"/>
      <c r="D30" s="286"/>
      <c r="E30" s="286"/>
      <c r="F30" s="286"/>
      <c r="G30" s="293">
        <f>'SD Tracking'!C81</f>
        <v>0</v>
      </c>
      <c r="H30" s="270"/>
      <c r="I30" s="270"/>
      <c r="J30" s="271"/>
      <c r="K30" s="57"/>
    </row>
    <row r="31" spans="2:11" ht="15.75" thickBot="1">
      <c r="B31" s="276" t="s">
        <v>261</v>
      </c>
      <c r="C31" s="277"/>
      <c r="D31" s="277"/>
      <c r="E31" s="277"/>
      <c r="F31" s="277"/>
      <c r="G31" s="291">
        <f>I31-K31</f>
        <v>0</v>
      </c>
      <c r="H31" s="275"/>
      <c r="I31" s="60">
        <f>'SD Tracking'!E88</f>
        <v>0</v>
      </c>
      <c r="J31" s="148" t="s">
        <v>256</v>
      </c>
      <c r="K31" s="61">
        <f>'SD Tracking'!E89</f>
        <v>0</v>
      </c>
    </row>
    <row r="32" spans="2:11" ht="15.75" thickBot="1">
      <c r="B32" s="119"/>
      <c r="C32" s="148"/>
      <c r="D32" s="148"/>
      <c r="E32" s="148"/>
      <c r="F32" s="148"/>
      <c r="G32" s="292" t="e">
        <f>1-(K31/I31)</f>
        <v>#DIV/0!</v>
      </c>
      <c r="H32" s="279"/>
      <c r="I32" s="143"/>
      <c r="J32" s="143"/>
      <c r="K32" s="57"/>
    </row>
    <row r="33" spans="2:11" ht="15.75" thickBot="1">
      <c r="B33" s="56"/>
      <c r="C33" s="143"/>
      <c r="D33" s="143"/>
      <c r="E33" s="282" t="s">
        <v>248</v>
      </c>
      <c r="F33" s="283"/>
      <c r="G33" s="101">
        <f>'SD Tracking'!E83</f>
        <v>0</v>
      </c>
      <c r="H33" s="143"/>
      <c r="I33" s="143"/>
      <c r="J33" s="143"/>
      <c r="K33" s="57"/>
    </row>
    <row r="34" spans="2:11" ht="15.75" thickBot="1">
      <c r="B34" s="56"/>
      <c r="C34" s="143"/>
      <c r="D34" s="143"/>
      <c r="E34" s="143"/>
      <c r="F34" s="143"/>
      <c r="G34" s="143"/>
      <c r="H34" s="143"/>
      <c r="I34" s="143"/>
      <c r="J34" s="143"/>
      <c r="K34" s="57"/>
    </row>
    <row r="35" spans="2:11" ht="15.75" thickBot="1">
      <c r="B35" s="276" t="s">
        <v>262</v>
      </c>
      <c r="C35" s="277"/>
      <c r="D35" s="277"/>
      <c r="E35" s="277"/>
      <c r="F35" s="277"/>
      <c r="G35" s="291">
        <f>I35-K35</f>
        <v>0</v>
      </c>
      <c r="H35" s="275"/>
      <c r="I35" s="152">
        <f>I22+I31</f>
        <v>0</v>
      </c>
      <c r="J35" s="148" t="s">
        <v>256</v>
      </c>
      <c r="K35" s="82">
        <f>K22+K31</f>
        <v>0</v>
      </c>
    </row>
    <row r="36" spans="2:11" ht="15.75" thickBot="1">
      <c r="B36" s="118"/>
      <c r="C36" s="153"/>
      <c r="D36" s="153"/>
      <c r="E36" s="153"/>
      <c r="F36" s="153"/>
      <c r="G36" s="278" t="e">
        <f>1-(K35/I35)</f>
        <v>#DIV/0!</v>
      </c>
      <c r="H36" s="279"/>
      <c r="I36" s="154"/>
      <c r="J36" s="148"/>
      <c r="K36" s="65"/>
    </row>
    <row r="37" spans="2:11" ht="15.75" thickBot="1">
      <c r="B37" s="62"/>
      <c r="C37" s="63"/>
      <c r="D37" s="63"/>
      <c r="E37" s="63"/>
      <c r="F37" s="63"/>
      <c r="G37" s="63"/>
      <c r="H37" s="63"/>
      <c r="I37" s="63"/>
      <c r="J37" s="63"/>
      <c r="K37" s="64"/>
    </row>
  </sheetData>
  <sheetProtection algorithmName="SHA-512" hashValue="B3wkkYwTa7dDELhz6RkybD5NY47ROXVibsiUoQJ/sv9EU9a7UaJkG3al6+khU+DpsmQ1ku9SDFBsx+OpCQfF9A==" saltValue="6ICdFHnzjRvzob7Z7VnJLQ==" spinCount="100000" sheet="1" objects="1" scenarios="1" selectLockedCells="1"/>
  <mergeCells count="41">
    <mergeCell ref="B25:F25"/>
    <mergeCell ref="G25:J25"/>
    <mergeCell ref="E28:F28"/>
    <mergeCell ref="G12:J12"/>
    <mergeCell ref="B15:F15"/>
    <mergeCell ref="G15:H15"/>
    <mergeCell ref="G23:H23"/>
    <mergeCell ref="G27:H27"/>
    <mergeCell ref="B17:F17"/>
    <mergeCell ref="G17:H17"/>
    <mergeCell ref="B18:F18"/>
    <mergeCell ref="G18:H18"/>
    <mergeCell ref="B22:F22"/>
    <mergeCell ref="G22:H22"/>
    <mergeCell ref="G19:H19"/>
    <mergeCell ref="E20:F20"/>
    <mergeCell ref="G36:H36"/>
    <mergeCell ref="B26:F26"/>
    <mergeCell ref="G26:H26"/>
    <mergeCell ref="B31:F31"/>
    <mergeCell ref="G31:H31"/>
    <mergeCell ref="B35:F35"/>
    <mergeCell ref="G35:H35"/>
    <mergeCell ref="E33:F33"/>
    <mergeCell ref="G32:H32"/>
    <mergeCell ref="G30:J30"/>
    <mergeCell ref="B30:F30"/>
    <mergeCell ref="B16:F16"/>
    <mergeCell ref="G14:H14"/>
    <mergeCell ref="G16:H16"/>
    <mergeCell ref="B8:F8"/>
    <mergeCell ref="B14:F14"/>
    <mergeCell ref="E10:F10"/>
    <mergeCell ref="C9:F9"/>
    <mergeCell ref="B12:F12"/>
    <mergeCell ref="A1:K1"/>
    <mergeCell ref="A2:K2"/>
    <mergeCell ref="B4:K4"/>
    <mergeCell ref="G8:J8"/>
    <mergeCell ref="B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DA52-1824-48A8-9E3D-87BC439A3B23}">
  <sheetPr>
    <tabColor theme="7" tint="0.59999389629810485"/>
  </sheetPr>
  <dimension ref="A1:V128"/>
  <sheetViews>
    <sheetView topLeftCell="A65" zoomScaleNormal="100" workbookViewId="0">
      <selection activeCell="A69" sqref="A69:D69"/>
    </sheetView>
  </sheetViews>
  <sheetFormatPr defaultRowHeight="15"/>
  <cols>
    <col min="1" max="1" width="18.28515625" customWidth="1"/>
    <col min="2" max="2" width="13.7109375" customWidth="1"/>
    <col min="3" max="3" width="34.5703125" customWidth="1"/>
    <col min="4" max="4" width="23.140625" customWidth="1"/>
    <col min="5" max="5" width="30" customWidth="1"/>
    <col min="6" max="6" width="17.7109375" customWidth="1"/>
    <col min="7" max="7" width="13.5703125" customWidth="1"/>
    <col min="8" max="8" width="14" customWidth="1"/>
    <col min="9" max="9" width="10" customWidth="1"/>
    <col min="10" max="10" width="14.5703125" customWidth="1"/>
    <col min="11" max="11" width="12.5703125" customWidth="1"/>
    <col min="12" max="12" width="13.28515625" customWidth="1"/>
    <col min="13" max="13" width="12" customWidth="1"/>
    <col min="14" max="14" width="16.42578125" customWidth="1"/>
    <col min="18" max="18" width="12.28515625" customWidth="1"/>
    <col min="19" max="20" width="9.140625" hidden="1" customWidth="1"/>
    <col min="21" max="21" width="66.5703125" hidden="1" customWidth="1"/>
    <col min="22" max="22" width="9.140625" hidden="1" customWidth="1"/>
  </cols>
  <sheetData>
    <row r="1" spans="1:22" ht="21">
      <c r="A1" s="155" t="s">
        <v>539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22" ht="26.25" customHeight="1">
      <c r="A2" s="169" t="s">
        <v>542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2" ht="15.75" thickBot="1">
      <c r="V3" t="s">
        <v>79</v>
      </c>
    </row>
    <row r="4" spans="1:22" ht="15.75" thickBot="1">
      <c r="A4" s="18" t="s">
        <v>0</v>
      </c>
      <c r="B4" s="247">
        <f>'PROJECT INFO'!B4</f>
        <v>0</v>
      </c>
      <c r="C4" s="248"/>
      <c r="D4" s="248"/>
      <c r="E4" s="248"/>
      <c r="F4" s="249"/>
      <c r="V4" t="s">
        <v>80</v>
      </c>
    </row>
    <row r="5" spans="1:22" ht="15.75" thickBot="1">
      <c r="A5" s="23" t="s">
        <v>2</v>
      </c>
      <c r="B5" s="247">
        <f>'PROJECT INFO'!B5</f>
        <v>0</v>
      </c>
      <c r="C5" s="249"/>
      <c r="U5" t="s">
        <v>6</v>
      </c>
      <c r="V5" t="s">
        <v>54</v>
      </c>
    </row>
    <row r="6" spans="1:22" ht="15.75" thickBot="1">
      <c r="A6" s="107" t="s">
        <v>35</v>
      </c>
      <c r="B6" s="139">
        <f>'PROJECT INFO'!B19</f>
        <v>0</v>
      </c>
      <c r="C6" s="168"/>
      <c r="D6" s="168"/>
      <c r="S6" t="s">
        <v>10</v>
      </c>
      <c r="U6" t="s">
        <v>11</v>
      </c>
    </row>
    <row r="7" spans="1:22">
      <c r="S7" t="s">
        <v>15</v>
      </c>
      <c r="U7" t="s">
        <v>16</v>
      </c>
    </row>
    <row r="8" spans="1:22" ht="15.75" thickBot="1">
      <c r="A8" s="185" t="s">
        <v>85</v>
      </c>
      <c r="B8" s="185"/>
      <c r="C8" s="185"/>
      <c r="D8" s="185"/>
      <c r="E8" s="185"/>
      <c r="F8" s="185"/>
      <c r="S8" t="s">
        <v>19</v>
      </c>
      <c r="U8" t="s">
        <v>20</v>
      </c>
    </row>
    <row r="9" spans="1:22" ht="15.75" thickBot="1">
      <c r="A9" s="250" t="s">
        <v>43</v>
      </c>
      <c r="B9" s="250"/>
      <c r="C9" s="250"/>
      <c r="D9" s="251"/>
      <c r="E9" s="140">
        <f>'PROJECT INFO'!B24</f>
        <v>0</v>
      </c>
      <c r="U9" t="s">
        <v>23</v>
      </c>
    </row>
    <row r="10" spans="1:22" ht="15.75" thickBot="1">
      <c r="A10" s="18" t="s">
        <v>211</v>
      </c>
      <c r="B10" s="19"/>
      <c r="C10" s="19"/>
      <c r="D10" s="19"/>
      <c r="E10" s="45"/>
      <c r="F10" s="103" t="s">
        <v>36</v>
      </c>
      <c r="H10" s="252" t="s">
        <v>212</v>
      </c>
      <c r="I10" s="253"/>
      <c r="J10" s="253"/>
      <c r="K10" s="253"/>
      <c r="L10" s="254"/>
      <c r="M10" s="244"/>
      <c r="N10" s="245"/>
      <c r="O10" s="246"/>
      <c r="U10" t="s">
        <v>89</v>
      </c>
    </row>
    <row r="11" spans="1:22" ht="15.75" thickBot="1">
      <c r="A11" s="222" t="s">
        <v>213</v>
      </c>
      <c r="B11" s="222"/>
      <c r="C11" s="222"/>
      <c r="D11" s="222"/>
      <c r="E11" s="105"/>
    </row>
    <row r="12" spans="1:22">
      <c r="M12" s="2"/>
      <c r="N12" s="2"/>
      <c r="U12" t="s">
        <v>32</v>
      </c>
    </row>
    <row r="13" spans="1:22" ht="15.75" thickBot="1">
      <c r="A13" s="194" t="s">
        <v>120</v>
      </c>
      <c r="B13" s="194"/>
      <c r="C13" s="194"/>
      <c r="D13" s="194"/>
      <c r="E13" s="194"/>
      <c r="F13" s="194"/>
      <c r="M13" s="2"/>
      <c r="N13" s="2"/>
      <c r="U13" t="s">
        <v>33</v>
      </c>
    </row>
    <row r="14" spans="1:22" ht="47.25" customHeight="1" thickBot="1">
      <c r="A14" s="250" t="s">
        <v>121</v>
      </c>
      <c r="B14" s="250"/>
      <c r="C14" s="250"/>
      <c r="D14" s="251"/>
      <c r="E14" s="141">
        <f>'PROJECT INFO'!B26</f>
        <v>0</v>
      </c>
      <c r="F14" s="104"/>
      <c r="G14" s="6"/>
      <c r="H14" s="6"/>
      <c r="U14" t="s">
        <v>34</v>
      </c>
    </row>
    <row r="15" spans="1:22" ht="15.75" thickBot="1">
      <c r="A15" s="18" t="s">
        <v>214</v>
      </c>
      <c r="B15" s="106"/>
      <c r="C15" s="106"/>
      <c r="D15" s="108"/>
      <c r="E15" s="45"/>
      <c r="F15" s="104" t="s">
        <v>36</v>
      </c>
      <c r="H15" s="7" t="s">
        <v>215</v>
      </c>
      <c r="I15" s="7"/>
      <c r="J15" s="7"/>
      <c r="K15" s="7"/>
      <c r="L15" s="116"/>
      <c r="M15" s="244"/>
      <c r="N15" s="245"/>
      <c r="O15" s="246"/>
      <c r="U15" t="s">
        <v>123</v>
      </c>
    </row>
    <row r="16" spans="1:22" ht="15.75" thickBot="1">
      <c r="A16" s="223" t="s">
        <v>263</v>
      </c>
      <c r="B16" s="226"/>
      <c r="C16" s="255"/>
      <c r="D16" s="45"/>
      <c r="E16" s="6" t="s">
        <v>36</v>
      </c>
      <c r="F16" s="6"/>
    </row>
    <row r="17" spans="1:21">
      <c r="A17" s="2"/>
      <c r="B17" s="11"/>
      <c r="C17" s="11"/>
      <c r="D17" s="22"/>
      <c r="E17" s="120"/>
      <c r="F17" s="120"/>
      <c r="G17" s="120"/>
      <c r="H17" s="120"/>
      <c r="I17" s="120"/>
      <c r="J17" s="120"/>
      <c r="K17" s="120"/>
      <c r="L17" s="120"/>
      <c r="M17" s="3"/>
      <c r="N17" s="3"/>
      <c r="O17" s="3"/>
      <c r="U17" t="s">
        <v>38</v>
      </c>
    </row>
    <row r="18" spans="1:21">
      <c r="A18" s="12" t="s">
        <v>264</v>
      </c>
      <c r="B18" s="13"/>
      <c r="C18" s="9"/>
      <c r="D18" s="9"/>
      <c r="E18" s="10"/>
      <c r="F18" s="16"/>
      <c r="M18" s="103"/>
      <c r="N18" s="103"/>
      <c r="O18" s="103"/>
      <c r="P18" s="103"/>
      <c r="U18" t="s">
        <v>41</v>
      </c>
    </row>
    <row r="19" spans="1:21" ht="15.75" thickBot="1">
      <c r="C19" s="14"/>
      <c r="D19" s="15"/>
      <c r="E19" s="15"/>
      <c r="M19" s="103"/>
      <c r="N19" s="103"/>
      <c r="O19" s="103"/>
      <c r="P19" s="103"/>
      <c r="U19" t="s">
        <v>42</v>
      </c>
    </row>
    <row r="20" spans="1:21" ht="15.75" thickBot="1">
      <c r="A20" s="186" t="s">
        <v>128</v>
      </c>
      <c r="B20" s="186"/>
      <c r="C20" s="187"/>
      <c r="D20" s="46"/>
    </row>
    <row r="21" spans="1:21" ht="16.5" thickBot="1">
      <c r="A21" s="188" t="s">
        <v>129</v>
      </c>
      <c r="B21" s="189"/>
      <c r="C21" s="189"/>
      <c r="D21" s="189"/>
      <c r="E21" s="189"/>
      <c r="F21" s="189"/>
      <c r="G21" s="4"/>
      <c r="H21" s="4"/>
      <c r="I21" s="4"/>
      <c r="J21" s="4"/>
    </row>
    <row r="22" spans="1:21" ht="28.5" customHeight="1" thickBot="1">
      <c r="A22" s="219" t="s">
        <v>130</v>
      </c>
      <c r="B22" s="220"/>
      <c r="C22" s="221"/>
      <c r="D22" s="46"/>
      <c r="E22" s="34"/>
      <c r="F22" s="35"/>
      <c r="H22" s="5"/>
      <c r="I22" s="5"/>
      <c r="J22" s="5"/>
      <c r="K22" s="5"/>
      <c r="L22" s="5"/>
      <c r="M22" s="5"/>
    </row>
    <row r="23" spans="1:21" ht="15.75" thickBot="1">
      <c r="A23" s="206" t="s">
        <v>131</v>
      </c>
      <c r="B23" s="206"/>
      <c r="C23" s="207"/>
      <c r="D23" s="29" t="e">
        <f>(D22/D20)*3.412</f>
        <v>#DIV/0!</v>
      </c>
      <c r="G23" s="42" t="s">
        <v>132</v>
      </c>
      <c r="K23" s="137" t="s">
        <v>133</v>
      </c>
      <c r="L23" s="137" t="s">
        <v>134</v>
      </c>
      <c r="U23" t="s">
        <v>44</v>
      </c>
    </row>
    <row r="24" spans="1:21" ht="15.75" thickBot="1">
      <c r="A24" s="187" t="s">
        <v>135</v>
      </c>
      <c r="B24" s="200"/>
      <c r="C24" s="200"/>
      <c r="D24" s="220"/>
      <c r="E24" s="200"/>
      <c r="F24" s="47"/>
      <c r="G24" s="28" t="e">
        <f>((F24/D20)*3.412)*2.8</f>
        <v>#DIV/0!</v>
      </c>
      <c r="H24" s="37" t="s">
        <v>136</v>
      </c>
      <c r="J24" s="25"/>
      <c r="K24" s="135">
        <f>F24*0.000288962</f>
        <v>0</v>
      </c>
      <c r="L24" s="135">
        <f>K24*907.185</f>
        <v>0</v>
      </c>
      <c r="U24" t="s">
        <v>53</v>
      </c>
    </row>
    <row r="25" spans="1:21" ht="15.75" thickBot="1">
      <c r="A25" s="20" t="s">
        <v>137</v>
      </c>
      <c r="B25" s="20"/>
      <c r="C25" s="20"/>
      <c r="D25" s="20"/>
      <c r="E25" s="20"/>
      <c r="F25" s="47"/>
      <c r="H25" s="31"/>
      <c r="K25" s="70">
        <f>F25*0.000288962</f>
        <v>0</v>
      </c>
      <c r="L25" s="70">
        <f t="shared" ref="L25:L29" si="0">K25*907.185</f>
        <v>0</v>
      </c>
      <c r="U25" t="s">
        <v>56</v>
      </c>
    </row>
    <row r="26" spans="1:21" ht="15.75" thickBot="1">
      <c r="A26" s="187" t="s">
        <v>138</v>
      </c>
      <c r="B26" s="200"/>
      <c r="C26" s="200"/>
      <c r="D26" s="200"/>
      <c r="E26" s="209"/>
      <c r="F26" s="47"/>
      <c r="H26" s="31"/>
      <c r="L26" s="32"/>
      <c r="U26" t="s">
        <v>61</v>
      </c>
    </row>
    <row r="27" spans="1:21" ht="15.75" thickBot="1">
      <c r="A27" s="187" t="s">
        <v>139</v>
      </c>
      <c r="B27" s="200"/>
      <c r="C27" s="200"/>
      <c r="D27" s="200"/>
      <c r="E27" s="209"/>
      <c r="F27" s="47"/>
      <c r="H27" s="31"/>
      <c r="J27" s="136" t="s">
        <v>140</v>
      </c>
      <c r="K27" s="137" t="s">
        <v>133</v>
      </c>
      <c r="L27" s="137" t="s">
        <v>134</v>
      </c>
      <c r="N27" s="2"/>
      <c r="U27" t="s">
        <v>64</v>
      </c>
    </row>
    <row r="28" spans="1:21" ht="15" customHeight="1" thickBot="1">
      <c r="A28" s="203" t="s">
        <v>141</v>
      </c>
      <c r="B28" s="204"/>
      <c r="C28" s="204"/>
      <c r="D28" s="204"/>
      <c r="E28" s="210"/>
      <c r="F28" s="47"/>
      <c r="G28" s="28" t="e">
        <f>(F28/D20)*1.05</f>
        <v>#DIV/0!</v>
      </c>
      <c r="H28" s="37" t="s">
        <v>142</v>
      </c>
      <c r="J28" s="135">
        <f>F28*1000</f>
        <v>0</v>
      </c>
      <c r="K28" s="138">
        <f>J28*0.00005311</f>
        <v>0</v>
      </c>
      <c r="L28" s="135">
        <f t="shared" si="0"/>
        <v>0</v>
      </c>
      <c r="N28" s="103"/>
      <c r="O28" s="103"/>
      <c r="P28" s="103"/>
      <c r="U28" t="s">
        <v>67</v>
      </c>
    </row>
    <row r="29" spans="1:21" ht="15" customHeight="1" thickBot="1">
      <c r="A29" s="203" t="s">
        <v>143</v>
      </c>
      <c r="B29" s="204"/>
      <c r="C29" s="204"/>
      <c r="D29" s="204"/>
      <c r="E29" s="210"/>
      <c r="F29" s="47"/>
      <c r="H29" s="31"/>
      <c r="J29" s="72">
        <f>F29*1000</f>
        <v>0</v>
      </c>
      <c r="K29" s="73">
        <f>F29*0.00005311</f>
        <v>0</v>
      </c>
      <c r="L29" s="72">
        <f t="shared" si="0"/>
        <v>0</v>
      </c>
      <c r="N29" s="103"/>
      <c r="O29" s="103"/>
      <c r="P29" s="103"/>
      <c r="U29" t="s">
        <v>42</v>
      </c>
    </row>
    <row r="30" spans="1:21" ht="15.75" thickBot="1">
      <c r="A30" s="198" t="s">
        <v>144</v>
      </c>
      <c r="B30" s="198"/>
      <c r="C30" s="199"/>
      <c r="D30" s="29" t="e">
        <f>SUM(G24,G28)</f>
        <v>#DIV/0!</v>
      </c>
      <c r="E30" s="103"/>
      <c r="F30" s="103"/>
      <c r="G30" s="211" t="s">
        <v>145</v>
      </c>
      <c r="H30" s="211"/>
      <c r="I30" s="211"/>
      <c r="J30" s="211"/>
      <c r="K30" s="212"/>
      <c r="L30" s="68">
        <f>L24+L28</f>
        <v>0</v>
      </c>
    </row>
    <row r="31" spans="1:21" ht="15.75" thickBot="1">
      <c r="A31" s="187" t="s">
        <v>146</v>
      </c>
      <c r="B31" s="200"/>
      <c r="C31" s="200"/>
      <c r="D31" s="48"/>
      <c r="E31" s="103"/>
      <c r="F31" s="103"/>
      <c r="H31" s="103"/>
      <c r="J31" s="103"/>
      <c r="K31" s="103"/>
      <c r="L31" s="103"/>
      <c r="U31" t="s">
        <v>73</v>
      </c>
    </row>
    <row r="32" spans="1:21">
      <c r="G32" s="33"/>
      <c r="U32" t="s">
        <v>74</v>
      </c>
    </row>
    <row r="33" spans="1:21" ht="16.5" thickBot="1">
      <c r="A33" s="201" t="s">
        <v>147</v>
      </c>
      <c r="B33" s="202"/>
      <c r="C33" s="202"/>
      <c r="D33" s="202"/>
      <c r="E33" s="202"/>
      <c r="F33" s="202"/>
      <c r="U33" t="s">
        <v>54</v>
      </c>
    </row>
    <row r="34" spans="1:21" ht="31.5" customHeight="1" thickBot="1">
      <c r="A34" s="203" t="s">
        <v>148</v>
      </c>
      <c r="B34" s="204"/>
      <c r="C34" s="204"/>
      <c r="D34" s="49"/>
      <c r="F34" s="109"/>
      <c r="G34" s="2"/>
      <c r="H34" s="36"/>
      <c r="I34" s="36"/>
      <c r="U34" t="s">
        <v>42</v>
      </c>
    </row>
    <row r="35" spans="1:21" ht="30" customHeight="1" thickBot="1">
      <c r="A35" s="205" t="s">
        <v>149</v>
      </c>
      <c r="B35" s="206"/>
      <c r="C35" s="207"/>
      <c r="D35" s="26" t="e">
        <f>(D34/D20)*3.412</f>
        <v>#DIV/0!</v>
      </c>
      <c r="U35" t="s">
        <v>50</v>
      </c>
    </row>
    <row r="36" spans="1:21" ht="31.5" customHeight="1" thickBot="1">
      <c r="A36" s="203" t="s">
        <v>150</v>
      </c>
      <c r="B36" s="204"/>
      <c r="C36" s="208"/>
      <c r="D36" s="50"/>
      <c r="E36" s="27" t="s">
        <v>151</v>
      </c>
      <c r="F36" s="30" t="e">
        <f>(D36*3.412)/D20</f>
        <v>#DIV/0!</v>
      </c>
      <c r="U36" t="s">
        <v>42</v>
      </c>
    </row>
    <row r="37" spans="1:21" ht="31.5" customHeight="1" thickBot="1">
      <c r="A37" s="203" t="s">
        <v>152</v>
      </c>
      <c r="B37" s="204"/>
      <c r="C37" s="204"/>
      <c r="D37" s="38">
        <f>D34-D36</f>
        <v>0</v>
      </c>
      <c r="E37" s="27" t="s">
        <v>153</v>
      </c>
      <c r="F37" s="43">
        <f>0.5*D22</f>
        <v>0</v>
      </c>
      <c r="H37" s="80"/>
      <c r="I37" s="80"/>
      <c r="J37" s="80"/>
      <c r="K37" s="80"/>
      <c r="L37" s="80"/>
      <c r="M37" s="80"/>
    </row>
    <row r="38" spans="1:21" ht="31.5" customHeight="1" thickBot="1">
      <c r="A38" s="205" t="s">
        <v>154</v>
      </c>
      <c r="B38" s="206"/>
      <c r="C38" s="207"/>
      <c r="D38" s="26" t="e">
        <f>(D37/D20)*3.412</f>
        <v>#DIV/0!</v>
      </c>
      <c r="E38" s="27" t="s">
        <v>155</v>
      </c>
      <c r="F38" s="44" t="e">
        <f>0.5*D23</f>
        <v>#DIV/0!</v>
      </c>
      <c r="G38" s="2"/>
      <c r="H38" s="2"/>
      <c r="I38" s="2"/>
      <c r="K38" s="24"/>
      <c r="L38" s="24"/>
    </row>
    <row r="39" spans="1:21" ht="20.25" customHeight="1" thickBot="1">
      <c r="D39" s="40"/>
      <c r="G39" s="41" t="s">
        <v>132</v>
      </c>
      <c r="K39" s="134" t="s">
        <v>133</v>
      </c>
      <c r="L39" s="134" t="s">
        <v>134</v>
      </c>
      <c r="U39" s="5" t="s">
        <v>58</v>
      </c>
    </row>
    <row r="40" spans="1:21" ht="17.25" customHeight="1" thickBot="1">
      <c r="A40" s="1" t="s">
        <v>156</v>
      </c>
      <c r="B40" s="1"/>
      <c r="C40" s="1"/>
      <c r="D40" s="21"/>
      <c r="E40" s="18"/>
      <c r="F40" s="46"/>
      <c r="G40" s="26" t="e">
        <f>((F40/D20)*3.412)*2.8</f>
        <v>#DIV/0!</v>
      </c>
      <c r="H40" s="39" t="s">
        <v>136</v>
      </c>
      <c r="J40" s="25"/>
      <c r="K40" s="132">
        <f>F40*0.000288962</f>
        <v>0</v>
      </c>
      <c r="L40" s="132">
        <f>K40*907.185</f>
        <v>0</v>
      </c>
      <c r="M40" s="32"/>
      <c r="U40" s="5" t="s">
        <v>75</v>
      </c>
    </row>
    <row r="41" spans="1:21" ht="15.75" thickBot="1">
      <c r="A41" s="20" t="s">
        <v>157</v>
      </c>
      <c r="B41" s="20"/>
      <c r="C41" s="20"/>
      <c r="D41" s="20"/>
      <c r="E41" s="20"/>
      <c r="F41" s="46"/>
      <c r="H41" s="31"/>
      <c r="K41" s="75">
        <f>F41*0.000288962</f>
        <v>0</v>
      </c>
      <c r="L41" s="75">
        <f t="shared" ref="L41" si="1">K41*907.185</f>
        <v>0</v>
      </c>
      <c r="M41" s="32"/>
      <c r="U41" t="s">
        <v>42</v>
      </c>
    </row>
    <row r="42" spans="1:21" ht="15.75" thickBot="1">
      <c r="A42" s="18" t="s">
        <v>158</v>
      </c>
      <c r="B42" s="19"/>
      <c r="C42" s="19"/>
      <c r="D42" s="19"/>
      <c r="E42" s="19"/>
      <c r="F42" s="46"/>
      <c r="H42" s="31"/>
      <c r="L42" s="32"/>
      <c r="M42" s="32"/>
    </row>
    <row r="43" spans="1:21" ht="15.75" thickBot="1">
      <c r="A43" s="18" t="s">
        <v>159</v>
      </c>
      <c r="B43" s="19"/>
      <c r="C43" s="19"/>
      <c r="D43" s="19"/>
      <c r="E43" s="19"/>
      <c r="F43" s="46"/>
      <c r="H43" s="31"/>
      <c r="J43" s="134" t="s">
        <v>140</v>
      </c>
      <c r="K43" s="134" t="s">
        <v>133</v>
      </c>
      <c r="L43" s="134" t="s">
        <v>134</v>
      </c>
      <c r="M43" s="32"/>
      <c r="U43" t="s">
        <v>76</v>
      </c>
    </row>
    <row r="44" spans="1:21" ht="15" customHeight="1" thickBot="1">
      <c r="A44" s="216" t="s">
        <v>160</v>
      </c>
      <c r="B44" s="217"/>
      <c r="C44" s="217"/>
      <c r="D44" s="217"/>
      <c r="E44" s="218"/>
      <c r="F44" s="46">
        <v>0</v>
      </c>
      <c r="G44" s="76" t="e">
        <f>(F44/D20)*1.05</f>
        <v>#DIV/0!</v>
      </c>
      <c r="H44" s="37" t="s">
        <v>142</v>
      </c>
      <c r="J44" s="132">
        <f>F44*1000</f>
        <v>0</v>
      </c>
      <c r="K44" s="133">
        <f>J44*0.00005311</f>
        <v>0</v>
      </c>
      <c r="L44" s="132">
        <f>K44*907.185</f>
        <v>0</v>
      </c>
      <c r="M44" s="32"/>
      <c r="U44" t="s">
        <v>77</v>
      </c>
    </row>
    <row r="45" spans="1:21" ht="15" customHeight="1" thickBot="1">
      <c r="A45" s="216" t="s">
        <v>161</v>
      </c>
      <c r="B45" s="217"/>
      <c r="C45" s="217"/>
      <c r="D45" s="217"/>
      <c r="E45" s="218"/>
      <c r="F45" s="46"/>
      <c r="H45" s="103"/>
      <c r="J45" s="77">
        <f>F45*1000</f>
        <v>0</v>
      </c>
      <c r="K45" s="79">
        <f>F45*0.00005311</f>
        <v>0</v>
      </c>
      <c r="L45" s="77">
        <f t="shared" ref="L45" si="2">K45*907.185</f>
        <v>0</v>
      </c>
      <c r="M45" s="32"/>
      <c r="U45" t="s">
        <v>78</v>
      </c>
    </row>
    <row r="46" spans="1:21" ht="31.5" customHeight="1" thickBot="1">
      <c r="A46" s="197" t="s">
        <v>162</v>
      </c>
      <c r="B46" s="198"/>
      <c r="C46" s="199"/>
      <c r="D46" s="26" t="e">
        <f>G40+G44</f>
        <v>#DIV/0!</v>
      </c>
      <c r="E46" s="27"/>
      <c r="F46" s="109"/>
      <c r="G46" s="195" t="s">
        <v>163</v>
      </c>
      <c r="H46" s="195"/>
      <c r="I46" s="195"/>
      <c r="J46" s="195"/>
      <c r="K46" s="196"/>
      <c r="L46" s="81">
        <f>L40+L44</f>
        <v>0</v>
      </c>
      <c r="M46" s="32"/>
    </row>
    <row r="47" spans="1:21" ht="28.5" customHeight="1" thickBot="1">
      <c r="A47" s="197" t="s">
        <v>164</v>
      </c>
      <c r="B47" s="198"/>
      <c r="C47" s="199"/>
      <c r="D47" s="26" t="e">
        <f>D46-F36</f>
        <v>#DIV/0!</v>
      </c>
      <c r="E47" s="27" t="s">
        <v>165</v>
      </c>
      <c r="F47" s="44" t="e">
        <f>0.5*D30</f>
        <v>#DIV/0!</v>
      </c>
      <c r="G47" s="103"/>
      <c r="H47" s="103"/>
      <c r="I47" s="103"/>
      <c r="J47" s="103"/>
      <c r="K47" s="103"/>
    </row>
    <row r="48" spans="1:21" ht="20.25" customHeight="1" thickBot="1">
      <c r="A48" s="187" t="s">
        <v>166</v>
      </c>
      <c r="B48" s="200"/>
      <c r="C48" s="200"/>
      <c r="D48" s="51"/>
      <c r="E48" s="103"/>
      <c r="F48" s="103"/>
      <c r="G48" s="3"/>
      <c r="J48" s="103"/>
      <c r="K48" s="103"/>
      <c r="L48" s="103"/>
    </row>
    <row r="49" spans="1:21">
      <c r="U49" t="s">
        <v>79</v>
      </c>
    </row>
    <row r="50" spans="1:21" ht="15.75">
      <c r="A50" s="232" t="s">
        <v>167</v>
      </c>
      <c r="B50" s="233"/>
      <c r="C50" s="233"/>
      <c r="D50" s="233"/>
      <c r="E50" s="233"/>
      <c r="F50" s="233"/>
      <c r="U50" t="s">
        <v>80</v>
      </c>
    </row>
    <row r="51" spans="1:21">
      <c r="A51" s="206" t="s">
        <v>168</v>
      </c>
      <c r="B51" s="206"/>
      <c r="C51" s="234" t="e">
        <f>1-(D38/D23)</f>
        <v>#DIV/0!</v>
      </c>
      <c r="D51" s="234"/>
      <c r="E51" s="234"/>
      <c r="U51" t="s">
        <v>54</v>
      </c>
    </row>
    <row r="52" spans="1:21">
      <c r="A52" s="222" t="s">
        <v>169</v>
      </c>
      <c r="B52" s="222"/>
      <c r="C52" s="224" t="e">
        <f>1-(D47/D30)</f>
        <v>#DIV/0!</v>
      </c>
      <c r="D52" s="224"/>
      <c r="E52" s="224"/>
    </row>
    <row r="53" spans="1:21">
      <c r="A53" s="222" t="s">
        <v>170</v>
      </c>
      <c r="B53" s="222"/>
      <c r="C53" s="224" t="e">
        <f>1-(D48/D31)</f>
        <v>#DIV/0!</v>
      </c>
      <c r="D53" s="225"/>
      <c r="E53" s="225"/>
    </row>
    <row r="54" spans="1:21">
      <c r="A54" s="223" t="s">
        <v>171</v>
      </c>
      <c r="B54" s="226"/>
      <c r="C54" s="227"/>
      <c r="D54" s="228">
        <f>D22-D37</f>
        <v>0</v>
      </c>
      <c r="E54" s="229"/>
      <c r="F54" s="32"/>
    </row>
    <row r="55" spans="1:21">
      <c r="A55" s="187" t="s">
        <v>172</v>
      </c>
      <c r="B55" s="200"/>
      <c r="C55" s="200"/>
      <c r="D55" s="200"/>
      <c r="E55" s="54">
        <f>L30-L46</f>
        <v>0</v>
      </c>
      <c r="F55" s="66" t="e">
        <f>1-(M37/M22)</f>
        <v>#DIV/0!</v>
      </c>
    </row>
    <row r="57" spans="1:21" ht="15.75" thickBot="1">
      <c r="A57" s="231" t="s">
        <v>173</v>
      </c>
      <c r="B57" s="231"/>
      <c r="C57" s="231"/>
      <c r="D57" s="231"/>
      <c r="E57" s="231"/>
      <c r="F57" s="231"/>
    </row>
    <row r="58" spans="1:21" ht="15.75" thickBot="1">
      <c r="A58" s="251" t="s">
        <v>49</v>
      </c>
      <c r="B58" s="256"/>
      <c r="C58" s="256"/>
      <c r="D58" s="256"/>
      <c r="E58" s="256"/>
      <c r="F58" s="139">
        <f>'PROJECT INFO'!B28</f>
        <v>0</v>
      </c>
      <c r="G58" s="170"/>
      <c r="H58" s="170"/>
      <c r="I58" s="8"/>
    </row>
    <row r="59" spans="1:21" ht="15.75" thickBot="1">
      <c r="A59" s="223" t="s">
        <v>174</v>
      </c>
      <c r="B59" s="226"/>
      <c r="C59" s="226"/>
      <c r="D59" s="226"/>
      <c r="E59" s="226"/>
      <c r="F59" s="45"/>
      <c r="G59" s="170" t="s">
        <v>36</v>
      </c>
      <c r="H59" s="170"/>
      <c r="I59" s="7" t="s">
        <v>175</v>
      </c>
      <c r="J59" s="117"/>
      <c r="K59" s="117"/>
      <c r="L59" s="117"/>
      <c r="M59" s="117"/>
      <c r="N59" s="55"/>
      <c r="O59" s="6"/>
    </row>
    <row r="60" spans="1:21" ht="15.75" thickBot="1">
      <c r="A60" s="223" t="s">
        <v>265</v>
      </c>
      <c r="B60" s="226"/>
      <c r="C60" s="226"/>
      <c r="D60" s="226"/>
      <c r="E60" s="226"/>
      <c r="F60" s="45"/>
      <c r="G60" s="168" t="s">
        <v>36</v>
      </c>
      <c r="H60" s="168"/>
    </row>
    <row r="62" spans="1:21">
      <c r="A62" s="12" t="s">
        <v>266</v>
      </c>
      <c r="B62" s="12"/>
      <c r="C62" s="12"/>
      <c r="D62" s="12"/>
      <c r="E62" s="12"/>
      <c r="F62" s="17"/>
    </row>
    <row r="64" spans="1:21" ht="15.75" thickBot="1">
      <c r="A64" s="222" t="s">
        <v>178</v>
      </c>
      <c r="B64" s="222"/>
      <c r="C64" s="222"/>
      <c r="D64" s="223"/>
      <c r="E64" s="52"/>
      <c r="F64" s="6"/>
    </row>
    <row r="65" spans="1:12" ht="15.75" thickBot="1">
      <c r="A65" s="222" t="s">
        <v>267</v>
      </c>
      <c r="B65" s="222"/>
      <c r="C65" s="222"/>
      <c r="D65" s="223"/>
      <c r="E65" s="52"/>
      <c r="F65" s="6"/>
    </row>
    <row r="66" spans="1:12">
      <c r="A66" s="222" t="s">
        <v>180</v>
      </c>
      <c r="B66" s="222"/>
      <c r="C66" s="222"/>
      <c r="D66" s="222"/>
      <c r="E66" s="110" t="e">
        <f>1-(E65/E64)</f>
        <v>#DIV/0!</v>
      </c>
    </row>
    <row r="68" spans="1:12" ht="15.75" thickBot="1">
      <c r="A68" s="236" t="s">
        <v>181</v>
      </c>
      <c r="B68" s="236"/>
      <c r="C68" s="236"/>
      <c r="D68" s="236"/>
      <c r="E68" s="236"/>
      <c r="F68" s="236"/>
    </row>
    <row r="69" spans="1:12" ht="65.25" customHeight="1" thickBot="1">
      <c r="A69" s="251" t="s">
        <v>554</v>
      </c>
      <c r="B69" s="256"/>
      <c r="C69" s="257"/>
      <c r="D69" s="256"/>
      <c r="E69" s="141">
        <f>'PROJECT INFO'!B30</f>
        <v>0</v>
      </c>
      <c r="F69" s="8"/>
      <c r="G69" s="8"/>
      <c r="H69" s="8"/>
      <c r="I69" s="8"/>
      <c r="J69" s="8"/>
      <c r="K69" s="8"/>
      <c r="L69" s="8"/>
    </row>
    <row r="70" spans="1:12" ht="15.75" thickBot="1">
      <c r="A70" s="198" t="s">
        <v>182</v>
      </c>
      <c r="B70" s="199"/>
      <c r="C70" s="45"/>
    </row>
    <row r="71" spans="1:12" ht="15.75" thickBot="1">
      <c r="A71" s="222" t="s">
        <v>183</v>
      </c>
      <c r="B71" s="222"/>
      <c r="C71" s="206"/>
      <c r="D71" s="222"/>
      <c r="E71" s="199"/>
      <c r="F71" s="45"/>
      <c r="G71" s="168" t="s">
        <v>36</v>
      </c>
      <c r="H71" s="168"/>
      <c r="I71" s="6"/>
    </row>
    <row r="72" spans="1:12" ht="15.75" thickBot="1">
      <c r="A72" s="223" t="s">
        <v>184</v>
      </c>
      <c r="B72" s="226"/>
      <c r="C72" s="226"/>
      <c r="D72" s="226"/>
      <c r="E72" s="45"/>
      <c r="F72" s="6" t="s">
        <v>36</v>
      </c>
      <c r="G72" s="6"/>
      <c r="H72" s="6"/>
    </row>
    <row r="73" spans="1:12" ht="15.75" thickBot="1">
      <c r="A73" s="223" t="s">
        <v>185</v>
      </c>
      <c r="B73" s="226"/>
      <c r="C73" s="227"/>
      <c r="D73" s="45"/>
      <c r="E73" s="168" t="s">
        <v>36</v>
      </c>
      <c r="F73" s="168"/>
      <c r="I73" s="6"/>
    </row>
    <row r="74" spans="1:12" ht="15.75" thickBot="1">
      <c r="A74" s="223" t="s">
        <v>186</v>
      </c>
      <c r="B74" s="226"/>
      <c r="C74" s="226"/>
      <c r="D74" s="235"/>
      <c r="E74" s="46"/>
    </row>
    <row r="75" spans="1:12" ht="15.75" thickBot="1">
      <c r="A75" s="222" t="s">
        <v>187</v>
      </c>
      <c r="B75" s="222"/>
      <c r="C75" s="223"/>
      <c r="D75" s="45"/>
      <c r="E75" s="6" t="s">
        <v>36</v>
      </c>
      <c r="F75" s="6"/>
      <c r="G75" s="6"/>
    </row>
    <row r="76" spans="1:12" ht="15.75" thickBot="1">
      <c r="A76" s="1" t="s">
        <v>188</v>
      </c>
      <c r="B76" s="1"/>
      <c r="C76" s="1"/>
      <c r="D76" s="45"/>
      <c r="E76" s="6" t="s">
        <v>36</v>
      </c>
      <c r="G76" s="6"/>
      <c r="H76" s="6"/>
    </row>
    <row r="77" spans="1:12" ht="15.75" thickBot="1">
      <c r="A77" s="223" t="s">
        <v>189</v>
      </c>
      <c r="B77" s="226"/>
      <c r="C77" s="227"/>
      <c r="D77" s="45"/>
      <c r="E77" s="6" t="s">
        <v>36</v>
      </c>
      <c r="G77" s="6"/>
      <c r="H77" s="6"/>
    </row>
    <row r="78" spans="1:12" ht="15.75" thickBot="1">
      <c r="A78" s="223" t="s">
        <v>190</v>
      </c>
      <c r="B78" s="226"/>
      <c r="C78" s="227"/>
      <c r="D78" s="45"/>
      <c r="E78" s="168" t="s">
        <v>36</v>
      </c>
      <c r="F78" s="168"/>
      <c r="I78" s="6"/>
    </row>
    <row r="80" spans="1:12" ht="15.75" thickBot="1">
      <c r="A80" s="258" t="s">
        <v>47</v>
      </c>
      <c r="B80" s="258"/>
      <c r="C80" s="238"/>
      <c r="D80" s="238"/>
      <c r="E80" s="238"/>
      <c r="F80" s="238"/>
    </row>
    <row r="81" spans="1:14" ht="15.75" thickBot="1">
      <c r="A81" s="260" t="s">
        <v>218</v>
      </c>
      <c r="B81" s="261"/>
      <c r="C81" s="142">
        <f>'PROJECT INFO'!I18</f>
        <v>0</v>
      </c>
    </row>
    <row r="82" spans="1:14">
      <c r="A82" s="259" t="s">
        <v>268</v>
      </c>
      <c r="B82" s="259"/>
      <c r="C82" s="259"/>
      <c r="D82" s="216"/>
      <c r="E82" s="45"/>
      <c r="F82" s="6" t="s">
        <v>36</v>
      </c>
      <c r="G82" s="6"/>
      <c r="H82" s="6"/>
    </row>
    <row r="83" spans="1:14" ht="15" customHeight="1" thickBot="1">
      <c r="A83" s="216" t="s">
        <v>220</v>
      </c>
      <c r="B83" s="217"/>
      <c r="C83" s="217"/>
      <c r="D83" s="217"/>
      <c r="E83" s="45"/>
      <c r="F83" s="6" t="s">
        <v>36</v>
      </c>
      <c r="G83" s="6"/>
      <c r="H83" s="6"/>
      <c r="I83" s="7" t="s">
        <v>221</v>
      </c>
      <c r="J83" s="117"/>
      <c r="K83" s="117"/>
      <c r="L83" s="117"/>
      <c r="M83" s="117"/>
      <c r="N83" s="55"/>
    </row>
    <row r="84" spans="1:14" ht="15.75" thickBot="1">
      <c r="A84" s="206" t="s">
        <v>222</v>
      </c>
      <c r="B84" s="207"/>
      <c r="C84" s="98"/>
      <c r="D84" s="6" t="s">
        <v>36</v>
      </c>
      <c r="E84" s="6"/>
      <c r="F84" s="6"/>
    </row>
    <row r="86" spans="1:14">
      <c r="A86" s="239" t="s">
        <v>269</v>
      </c>
      <c r="B86" s="239"/>
      <c r="C86" s="239"/>
      <c r="D86" s="239"/>
      <c r="E86" s="239"/>
    </row>
    <row r="88" spans="1:14" ht="15" customHeight="1" thickBot="1">
      <c r="A88" s="240" t="s">
        <v>194</v>
      </c>
      <c r="B88" s="240"/>
      <c r="C88" s="240"/>
      <c r="D88" s="240"/>
      <c r="E88" s="46"/>
    </row>
    <row r="89" spans="1:14" ht="15" customHeight="1" thickBot="1">
      <c r="A89" s="240" t="s">
        <v>270</v>
      </c>
      <c r="B89" s="240"/>
      <c r="C89" s="240"/>
      <c r="D89" s="240"/>
      <c r="E89" s="46"/>
    </row>
    <row r="90" spans="1:14" ht="15" customHeight="1">
      <c r="A90" s="240" t="s">
        <v>196</v>
      </c>
      <c r="B90" s="240"/>
      <c r="C90" s="240"/>
      <c r="D90" s="240"/>
      <c r="E90" s="110" t="e">
        <f>1-(E89/E88)</f>
        <v>#DIV/0!</v>
      </c>
    </row>
    <row r="92" spans="1:14" ht="15.75" thickBot="1">
      <c r="A92" s="258" t="s">
        <v>51</v>
      </c>
      <c r="B92" s="258"/>
      <c r="C92" s="238"/>
      <c r="D92" s="238"/>
      <c r="E92" s="238"/>
      <c r="F92" s="238"/>
    </row>
    <row r="93" spans="1:14" ht="15.75" thickBot="1">
      <c r="A93" s="260" t="s">
        <v>225</v>
      </c>
      <c r="B93" s="261"/>
      <c r="C93" s="141">
        <f>'PROJECT INFO'!I19</f>
        <v>0</v>
      </c>
    </row>
    <row r="94" spans="1:14" ht="15.75" thickBot="1">
      <c r="A94" s="222" t="s">
        <v>226</v>
      </c>
      <c r="B94" s="222"/>
      <c r="C94" s="206"/>
      <c r="D94" s="198"/>
      <c r="E94" s="223"/>
      <c r="F94" s="45"/>
      <c r="G94" s="171" t="s">
        <v>36</v>
      </c>
      <c r="H94" s="168"/>
      <c r="I94" s="6"/>
    </row>
    <row r="95" spans="1:14" ht="15.75" thickBot="1">
      <c r="A95" s="206" t="s">
        <v>227</v>
      </c>
      <c r="B95" s="206"/>
      <c r="C95" s="207"/>
      <c r="D95" s="46"/>
    </row>
    <row r="97" spans="1:9" ht="15.75" thickBot="1">
      <c r="A97" s="258" t="s">
        <v>55</v>
      </c>
      <c r="B97" s="258"/>
      <c r="C97" s="238"/>
      <c r="D97" s="238"/>
      <c r="E97" s="238"/>
      <c r="F97" s="238"/>
    </row>
    <row r="98" spans="1:9" ht="18.75" customHeight="1" thickBot="1">
      <c r="A98" s="260" t="s">
        <v>228</v>
      </c>
      <c r="B98" s="261"/>
      <c r="C98" s="141">
        <f>'PROJECT INFO'!I20</f>
        <v>0</v>
      </c>
    </row>
    <row r="99" spans="1:9" ht="15.75" thickBot="1">
      <c r="A99" s="222" t="s">
        <v>229</v>
      </c>
      <c r="B99" s="222"/>
      <c r="C99" s="206"/>
      <c r="D99" s="223"/>
      <c r="E99" s="45"/>
      <c r="F99" s="6" t="s">
        <v>36</v>
      </c>
      <c r="G99" s="6"/>
      <c r="H99" s="6"/>
    </row>
    <row r="101" spans="1:9" ht="15.75" thickBot="1">
      <c r="A101" s="258" t="s">
        <v>59</v>
      </c>
      <c r="B101" s="258"/>
      <c r="C101" s="238"/>
      <c r="D101" s="238"/>
      <c r="E101" s="238"/>
      <c r="F101" s="238"/>
    </row>
    <row r="102" spans="1:9" ht="29.25" customHeight="1" thickBot="1">
      <c r="A102" s="260" t="s">
        <v>230</v>
      </c>
      <c r="B102" s="261"/>
      <c r="C102" s="141">
        <f>'PROJECT INFO'!I21</f>
        <v>0</v>
      </c>
    </row>
    <row r="103" spans="1:9" ht="15.75" thickBot="1">
      <c r="A103" s="222" t="s">
        <v>231</v>
      </c>
      <c r="B103" s="222"/>
      <c r="C103" s="206"/>
      <c r="D103" s="198"/>
      <c r="E103" s="223"/>
      <c r="F103" s="45"/>
      <c r="G103" s="171" t="s">
        <v>36</v>
      </c>
      <c r="H103" s="168"/>
      <c r="I103" s="6"/>
    </row>
    <row r="104" spans="1:9" ht="15.75" thickBot="1">
      <c r="A104" s="206" t="s">
        <v>232</v>
      </c>
      <c r="B104" s="206"/>
      <c r="C104" s="207"/>
      <c r="D104" s="53"/>
      <c r="E104" s="6" t="s">
        <v>36</v>
      </c>
      <c r="F104" s="6"/>
      <c r="G104" s="6"/>
    </row>
    <row r="105" spans="1:9" ht="15.75" thickBot="1">
      <c r="A105" s="222" t="s">
        <v>233</v>
      </c>
      <c r="B105" s="222"/>
      <c r="C105" s="222"/>
      <c r="D105" s="207"/>
      <c r="E105" s="46"/>
    </row>
    <row r="106" spans="1:9" ht="15.75" thickBot="1">
      <c r="A106" s="223" t="s">
        <v>234</v>
      </c>
      <c r="B106" s="226"/>
      <c r="C106" s="226"/>
      <c r="D106" s="226"/>
      <c r="E106" s="243"/>
      <c r="F106" s="46"/>
    </row>
    <row r="108" spans="1:9" ht="15.75" thickBot="1">
      <c r="A108" s="238" t="s">
        <v>62</v>
      </c>
      <c r="B108" s="238"/>
      <c r="C108" s="238"/>
      <c r="D108" s="238"/>
      <c r="E108" s="238"/>
      <c r="F108" s="238"/>
    </row>
    <row r="109" spans="1:9" ht="33" customHeight="1" thickBot="1">
      <c r="A109" s="260" t="s">
        <v>235</v>
      </c>
      <c r="B109" s="261"/>
      <c r="C109" s="141">
        <f>'PROJECT INFO'!I22</f>
        <v>0</v>
      </c>
    </row>
    <row r="110" spans="1:9" ht="15.75" thickBot="1">
      <c r="A110" s="206" t="s">
        <v>236</v>
      </c>
      <c r="B110" s="206"/>
      <c r="C110" s="207"/>
      <c r="D110" s="45"/>
      <c r="E110" s="168" t="s">
        <v>36</v>
      </c>
      <c r="F110" s="168"/>
      <c r="G110" s="168"/>
    </row>
    <row r="111" spans="1:9" ht="15.75" thickBot="1">
      <c r="A111" s="222" t="s">
        <v>237</v>
      </c>
      <c r="B111" s="222"/>
      <c r="C111" s="223"/>
      <c r="D111" s="46"/>
    </row>
    <row r="112" spans="1:9" ht="15.75" thickBot="1">
      <c r="A112" s="222" t="s">
        <v>238</v>
      </c>
      <c r="B112" s="222"/>
      <c r="C112" s="223"/>
      <c r="D112" s="45"/>
      <c r="E112" s="168" t="s">
        <v>36</v>
      </c>
      <c r="F112" s="168"/>
      <c r="G112" s="168"/>
    </row>
    <row r="113" spans="1:9" ht="15.75" thickBot="1">
      <c r="A113" s="222" t="s">
        <v>239</v>
      </c>
      <c r="B113" s="222"/>
      <c r="C113" s="223"/>
      <c r="D113" s="46"/>
    </row>
    <row r="115" spans="1:9" ht="15.75" thickBot="1">
      <c r="A115" s="258" t="s">
        <v>65</v>
      </c>
      <c r="B115" s="258"/>
      <c r="C115" s="238"/>
      <c r="D115" s="238"/>
      <c r="E115" s="238"/>
      <c r="F115" s="238"/>
    </row>
    <row r="116" spans="1:9" ht="18.75" customHeight="1" thickBot="1">
      <c r="A116" s="262" t="s">
        <v>240</v>
      </c>
      <c r="B116" s="263"/>
      <c r="C116" s="141">
        <f>'PROJECT INFO'!I23</f>
        <v>0</v>
      </c>
    </row>
    <row r="117" spans="1:9" ht="15.75" thickBot="1">
      <c r="A117" s="206" t="s">
        <v>241</v>
      </c>
      <c r="B117" s="206"/>
      <c r="C117" s="206"/>
      <c r="D117" s="207"/>
      <c r="E117" s="45"/>
      <c r="F117" s="6" t="s">
        <v>36</v>
      </c>
      <c r="G117" s="6"/>
      <c r="H117" s="6"/>
    </row>
    <row r="119" spans="1:9" ht="15.75" thickBot="1">
      <c r="A119" s="238" t="s">
        <v>68</v>
      </c>
      <c r="B119" s="238"/>
      <c r="C119" s="238"/>
      <c r="D119" s="238"/>
      <c r="E119" s="238"/>
      <c r="F119" s="238"/>
    </row>
    <row r="120" spans="1:9" ht="20.25" customHeight="1" thickBot="1">
      <c r="A120" s="262" t="s">
        <v>242</v>
      </c>
      <c r="B120" s="263"/>
      <c r="C120" s="141">
        <f>'PROJECT INFO'!I24</f>
        <v>0</v>
      </c>
    </row>
    <row r="121" spans="1:9" ht="15.75" thickBot="1">
      <c r="A121" s="206" t="s">
        <v>243</v>
      </c>
      <c r="B121" s="206"/>
      <c r="C121" s="207"/>
      <c r="D121" s="45"/>
      <c r="E121" s="6" t="s">
        <v>36</v>
      </c>
      <c r="F121" s="6"/>
      <c r="G121" s="6"/>
    </row>
    <row r="123" spans="1:9" ht="15.75" thickBot="1">
      <c r="A123" s="238" t="s">
        <v>71</v>
      </c>
      <c r="B123" s="238"/>
      <c r="C123" s="238"/>
      <c r="D123" s="238"/>
      <c r="E123" s="238"/>
      <c r="F123" s="238"/>
    </row>
    <row r="124" spans="1:9" ht="32.25" customHeight="1" thickBot="1">
      <c r="A124" s="262" t="s">
        <v>244</v>
      </c>
      <c r="B124" s="263"/>
      <c r="C124" s="141">
        <f>'PROJECT INFO'!I25</f>
        <v>0</v>
      </c>
    </row>
    <row r="125" spans="1:9" ht="15.75" thickBot="1">
      <c r="A125" s="206" t="s">
        <v>245</v>
      </c>
      <c r="B125" s="206"/>
      <c r="C125" s="206"/>
      <c r="D125" s="206"/>
      <c r="E125" s="207"/>
      <c r="F125" s="45"/>
      <c r="G125" s="168" t="s">
        <v>36</v>
      </c>
      <c r="H125" s="168"/>
      <c r="I125" s="6"/>
    </row>
    <row r="128" spans="1:9">
      <c r="G128" s="168"/>
      <c r="H128" s="168"/>
    </row>
  </sheetData>
  <sheetProtection selectLockedCells="1"/>
  <mergeCells count="114">
    <mergeCell ref="A123:F123"/>
    <mergeCell ref="A124:B124"/>
    <mergeCell ref="A125:E125"/>
    <mergeCell ref="G125:H125"/>
    <mergeCell ref="G128:H128"/>
    <mergeCell ref="A115:F115"/>
    <mergeCell ref="A116:B116"/>
    <mergeCell ref="A117:D117"/>
    <mergeCell ref="A119:F119"/>
    <mergeCell ref="A120:B120"/>
    <mergeCell ref="A121:C121"/>
    <mergeCell ref="A110:C110"/>
    <mergeCell ref="E110:G110"/>
    <mergeCell ref="A111:C111"/>
    <mergeCell ref="A112:C112"/>
    <mergeCell ref="E112:G112"/>
    <mergeCell ref="A113:C113"/>
    <mergeCell ref="G103:H103"/>
    <mergeCell ref="A104:C104"/>
    <mergeCell ref="A105:D105"/>
    <mergeCell ref="A106:E106"/>
    <mergeCell ref="A108:F108"/>
    <mergeCell ref="A109:B109"/>
    <mergeCell ref="A97:F97"/>
    <mergeCell ref="A98:B98"/>
    <mergeCell ref="A99:D99"/>
    <mergeCell ref="A101:F101"/>
    <mergeCell ref="A102:B102"/>
    <mergeCell ref="A103:E103"/>
    <mergeCell ref="A90:D90"/>
    <mergeCell ref="A92:F92"/>
    <mergeCell ref="A93:B93"/>
    <mergeCell ref="A94:E94"/>
    <mergeCell ref="G94:H94"/>
    <mergeCell ref="A95:C95"/>
    <mergeCell ref="A82:D82"/>
    <mergeCell ref="A83:D83"/>
    <mergeCell ref="A84:B84"/>
    <mergeCell ref="A86:E86"/>
    <mergeCell ref="A88:D88"/>
    <mergeCell ref="A89:D89"/>
    <mergeCell ref="A75:C75"/>
    <mergeCell ref="A77:C77"/>
    <mergeCell ref="A78:C78"/>
    <mergeCell ref="E78:F78"/>
    <mergeCell ref="A80:F80"/>
    <mergeCell ref="A81:B81"/>
    <mergeCell ref="A71:E71"/>
    <mergeCell ref="G71:H71"/>
    <mergeCell ref="A72:D72"/>
    <mergeCell ref="A73:C73"/>
    <mergeCell ref="E73:F73"/>
    <mergeCell ref="A74:D74"/>
    <mergeCell ref="A64:D64"/>
    <mergeCell ref="A65:D65"/>
    <mergeCell ref="A66:D66"/>
    <mergeCell ref="A68:F68"/>
    <mergeCell ref="A69:D69"/>
    <mergeCell ref="A70:B70"/>
    <mergeCell ref="A58:E58"/>
    <mergeCell ref="G58:H58"/>
    <mergeCell ref="A59:E59"/>
    <mergeCell ref="G59:H59"/>
    <mergeCell ref="A60:E60"/>
    <mergeCell ref="G60:H60"/>
    <mergeCell ref="A53:B53"/>
    <mergeCell ref="C53:E53"/>
    <mergeCell ref="A54:C54"/>
    <mergeCell ref="D54:E54"/>
    <mergeCell ref="A55:D55"/>
    <mergeCell ref="A57:F57"/>
    <mergeCell ref="A48:C48"/>
    <mergeCell ref="A50:F50"/>
    <mergeCell ref="A51:B51"/>
    <mergeCell ref="C51:E51"/>
    <mergeCell ref="A52:B52"/>
    <mergeCell ref="C52:E52"/>
    <mergeCell ref="A38:C38"/>
    <mergeCell ref="A44:E44"/>
    <mergeCell ref="A45:E45"/>
    <mergeCell ref="A46:C46"/>
    <mergeCell ref="G46:K46"/>
    <mergeCell ref="A47:C47"/>
    <mergeCell ref="A31:C31"/>
    <mergeCell ref="A33:F33"/>
    <mergeCell ref="A34:C34"/>
    <mergeCell ref="A35:C35"/>
    <mergeCell ref="A36:C36"/>
    <mergeCell ref="A37:C37"/>
    <mergeCell ref="A26:E26"/>
    <mergeCell ref="A27:E27"/>
    <mergeCell ref="A28:E28"/>
    <mergeCell ref="A29:E29"/>
    <mergeCell ref="A30:C30"/>
    <mergeCell ref="G30:K30"/>
    <mergeCell ref="A21:F21"/>
    <mergeCell ref="A22:C22"/>
    <mergeCell ref="A23:C23"/>
    <mergeCell ref="A24:E24"/>
    <mergeCell ref="H10:L10"/>
    <mergeCell ref="M10:O10"/>
    <mergeCell ref="A11:D11"/>
    <mergeCell ref="A13:F13"/>
    <mergeCell ref="A14:D14"/>
    <mergeCell ref="M15:O15"/>
    <mergeCell ref="A1:P1"/>
    <mergeCell ref="A2:P2"/>
    <mergeCell ref="B4:F4"/>
    <mergeCell ref="B5:C5"/>
    <mergeCell ref="C6:D6"/>
    <mergeCell ref="A8:F8"/>
    <mergeCell ref="A9:D9"/>
    <mergeCell ref="A16:C16"/>
    <mergeCell ref="A20:C20"/>
  </mergeCells>
  <dataValidations count="5">
    <dataValidation type="list" allowBlank="1" showInputMessage="1" showErrorMessage="1" sqref="E17:L17" xr:uid="{1582C7E7-4B78-4423-B4A1-3F3C01B9FB4E}">
      <formula1>$U$6:$U$18</formula1>
    </dataValidation>
    <dataValidation type="list" allowBlank="1" showInputMessage="1" showErrorMessage="1" sqref="D104" xr:uid="{C25627AA-C06D-4AEF-89B5-B8ED991FF325}">
      <formula1>$U$43:$U$45</formula1>
    </dataValidation>
    <dataValidation type="list" allowBlank="1" showInputMessage="1" showErrorMessage="1" sqref="D75 F125 D121 E117 D112 D110 F103 E99 F94 E82:E83 D77 E72" xr:uid="{DF343A29-5355-4CF2-992C-85B289771428}">
      <formula1>$U$49:$U$50</formula1>
    </dataValidation>
    <dataValidation type="list" allowBlank="1" showInputMessage="1" showErrorMessage="1" sqref="D73 C84 D78 D76" xr:uid="{700CADCF-B727-48BC-88C7-37F0A7697DB2}">
      <formula1>$U$49:$U$51</formula1>
    </dataValidation>
    <dataValidation type="list" allowBlank="1" showInputMessage="1" showErrorMessage="1" sqref="E15 F59:F60 D16 E10 F71" xr:uid="{7A62E64C-A052-48B7-9591-56F0E8D2FA62}">
      <formula1>$V$3:$V$5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1920-911C-4BA1-8A83-B4D1E1C7FAE3}">
  <sheetPr>
    <tabColor theme="7" tint="0.59999389629810485"/>
  </sheetPr>
  <dimension ref="A1:K37"/>
  <sheetViews>
    <sheetView topLeftCell="A3" workbookViewId="0">
      <selection activeCell="P12" sqref="P12"/>
    </sheetView>
  </sheetViews>
  <sheetFormatPr defaultRowHeight="15"/>
  <cols>
    <col min="1" max="1" width="3.7109375" customWidth="1"/>
    <col min="6" max="6" width="10.28515625" customWidth="1"/>
    <col min="8" max="8" width="11.5703125" customWidth="1"/>
    <col min="9" max="9" width="12.5703125" customWidth="1"/>
    <col min="11" max="11" width="12.5703125" customWidth="1"/>
  </cols>
  <sheetData>
    <row r="1" spans="1:11" ht="18.75">
      <c r="A1" s="264" t="s">
        <v>539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.75">
      <c r="A2" s="265" t="s">
        <v>546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5.75" thickBot="1"/>
    <row r="4" spans="1:11" ht="19.5" thickBot="1">
      <c r="B4" s="266">
        <f>'SD Tracking'!B4</f>
        <v>0</v>
      </c>
      <c r="C4" s="267"/>
      <c r="D4" s="267"/>
      <c r="E4" s="267"/>
      <c r="F4" s="267"/>
      <c r="G4" s="267"/>
      <c r="H4" s="267"/>
      <c r="I4" s="267"/>
      <c r="J4" s="267"/>
      <c r="K4" s="268"/>
    </row>
    <row r="5" spans="1:11" ht="15.75" thickBot="1">
      <c r="B5" s="56"/>
      <c r="C5" s="143"/>
      <c r="D5" s="143"/>
      <c r="E5" s="143"/>
      <c r="F5" s="143"/>
      <c r="G5" s="143"/>
      <c r="H5" s="143"/>
      <c r="I5" s="143"/>
      <c r="J5" s="143"/>
      <c r="K5" s="57"/>
    </row>
    <row r="6" spans="1:11" ht="15.75" thickBot="1">
      <c r="B6" s="272" t="s">
        <v>35</v>
      </c>
      <c r="C6" s="273"/>
      <c r="D6" s="273"/>
      <c r="E6" s="273"/>
      <c r="F6" s="273"/>
      <c r="G6" s="274">
        <f>'DD Tracking'!B6</f>
        <v>0</v>
      </c>
      <c r="H6" s="275"/>
      <c r="I6" s="143"/>
      <c r="J6" s="143"/>
      <c r="K6" s="57"/>
    </row>
    <row r="7" spans="1:11" ht="15.75" thickBot="1">
      <c r="B7" s="56"/>
      <c r="C7" s="143"/>
      <c r="D7" s="143"/>
      <c r="E7" s="143"/>
      <c r="F7" s="143"/>
      <c r="G7" s="143"/>
      <c r="H7" s="143"/>
      <c r="I7" s="143"/>
      <c r="J7" s="143"/>
      <c r="K7" s="57"/>
    </row>
    <row r="8" spans="1:11" ht="15.75" thickBot="1">
      <c r="B8" s="280" t="s">
        <v>246</v>
      </c>
      <c r="C8" s="281"/>
      <c r="D8" s="281"/>
      <c r="E8" s="281"/>
      <c r="F8" s="281"/>
      <c r="G8" s="269">
        <f>'DD Tracking'!E9</f>
        <v>0</v>
      </c>
      <c r="H8" s="270"/>
      <c r="I8" s="270"/>
      <c r="J8" s="271"/>
      <c r="K8" s="57"/>
    </row>
    <row r="9" spans="1:11" ht="15.75" thickBot="1">
      <c r="B9" s="121"/>
      <c r="C9" s="284" t="s">
        <v>247</v>
      </c>
      <c r="D9" s="284"/>
      <c r="E9" s="284"/>
      <c r="F9" s="284"/>
      <c r="G9" s="99">
        <f>'DD Tracking'!E11</f>
        <v>0</v>
      </c>
      <c r="H9" s="144"/>
      <c r="I9" s="144"/>
      <c r="J9" s="144"/>
      <c r="K9" s="57"/>
    </row>
    <row r="10" spans="1:11" ht="15.75" thickBot="1">
      <c r="B10" s="121"/>
      <c r="C10" s="145"/>
      <c r="D10" s="145"/>
      <c r="E10" s="282" t="s">
        <v>248</v>
      </c>
      <c r="F10" s="283"/>
      <c r="G10" s="100">
        <f>'DD Tracking'!E10</f>
        <v>0</v>
      </c>
      <c r="H10" s="144"/>
      <c r="I10" s="144"/>
      <c r="J10" s="144"/>
      <c r="K10" s="57"/>
    </row>
    <row r="11" spans="1:11" ht="15.75" thickBot="1">
      <c r="B11" s="56"/>
      <c r="C11" s="143"/>
      <c r="D11" s="143"/>
      <c r="E11" s="143"/>
      <c r="F11" s="143"/>
      <c r="G11" s="143"/>
      <c r="H11" s="143"/>
      <c r="I11" s="143"/>
      <c r="J11" s="143"/>
      <c r="K11" s="57"/>
    </row>
    <row r="12" spans="1:11" ht="33" customHeight="1" thickBot="1">
      <c r="B12" s="285" t="s">
        <v>249</v>
      </c>
      <c r="C12" s="286"/>
      <c r="D12" s="286"/>
      <c r="E12" s="286"/>
      <c r="F12" s="286"/>
      <c r="G12" s="293">
        <f>'DD Tracking'!E14</f>
        <v>0</v>
      </c>
      <c r="H12" s="270"/>
      <c r="I12" s="270"/>
      <c r="J12" s="271"/>
      <c r="K12" s="57"/>
    </row>
    <row r="13" spans="1:11" ht="9.6" customHeight="1" thickBot="1">
      <c r="B13" s="95"/>
      <c r="C13" s="146"/>
      <c r="D13" s="146"/>
      <c r="E13" s="146"/>
      <c r="F13" s="146"/>
      <c r="G13" s="146"/>
      <c r="H13" s="146"/>
      <c r="I13" s="146"/>
      <c r="J13" s="146"/>
      <c r="K13" s="57"/>
    </row>
    <row r="14" spans="1:11" ht="15.75" thickBot="1">
      <c r="B14" s="276" t="s">
        <v>250</v>
      </c>
      <c r="C14" s="277"/>
      <c r="D14" s="277"/>
      <c r="E14" s="277"/>
      <c r="F14" s="277"/>
      <c r="G14" s="278" t="e">
        <f>1-(K14/I14)</f>
        <v>#DIV/0!</v>
      </c>
      <c r="H14" s="279"/>
      <c r="I14" s="147" t="e">
        <f>'DD Tracking'!D23</f>
        <v>#DIV/0!</v>
      </c>
      <c r="J14" s="148" t="s">
        <v>251</v>
      </c>
      <c r="K14" s="58" t="e">
        <f>'DD Tracking'!D38</f>
        <v>#DIV/0!</v>
      </c>
    </row>
    <row r="15" spans="1:11" ht="15.75" thickBot="1">
      <c r="B15" s="276" t="s">
        <v>252</v>
      </c>
      <c r="C15" s="277"/>
      <c r="D15" s="277"/>
      <c r="E15" s="277"/>
      <c r="F15" s="294"/>
      <c r="G15" s="295" t="e">
        <f>'DD Tracking'!D47</f>
        <v>#DIV/0!</v>
      </c>
      <c r="H15" s="296"/>
      <c r="I15" s="148"/>
      <c r="J15" s="148"/>
      <c r="K15" s="149"/>
    </row>
    <row r="16" spans="1:11" ht="15.75" thickBot="1">
      <c r="B16" s="276" t="s">
        <v>253</v>
      </c>
      <c r="C16" s="277"/>
      <c r="D16" s="277"/>
      <c r="E16" s="277"/>
      <c r="F16" s="277"/>
      <c r="G16" s="278" t="e">
        <f>1-(K16/I16)</f>
        <v>#DIV/0!</v>
      </c>
      <c r="H16" s="279"/>
      <c r="I16" s="147" t="e">
        <f>'DD Tracking'!D30</f>
        <v>#DIV/0!</v>
      </c>
      <c r="J16" s="148" t="s">
        <v>251</v>
      </c>
      <c r="K16" s="58" t="e">
        <f>'DD Tracking'!D47</f>
        <v>#DIV/0!</v>
      </c>
    </row>
    <row r="17" spans="2:11" ht="15.75" thickBot="1">
      <c r="B17" s="276" t="s">
        <v>254</v>
      </c>
      <c r="C17" s="277"/>
      <c r="D17" s="277"/>
      <c r="E17" s="277"/>
      <c r="F17" s="277"/>
      <c r="G17" s="292" t="e">
        <f>1-(K17/I17)</f>
        <v>#DIV/0!</v>
      </c>
      <c r="H17" s="279"/>
      <c r="I17" s="150">
        <f>'DD Tracking'!D31</f>
        <v>0</v>
      </c>
      <c r="J17" s="148" t="s">
        <v>251</v>
      </c>
      <c r="K17" s="59">
        <f>'DD Tracking'!D48</f>
        <v>0</v>
      </c>
    </row>
    <row r="18" spans="2:11" ht="27.95" customHeight="1" thickBot="1">
      <c r="B18" s="297" t="s">
        <v>255</v>
      </c>
      <c r="C18" s="298"/>
      <c r="D18" s="298"/>
      <c r="E18" s="298"/>
      <c r="F18" s="298"/>
      <c r="G18" s="299">
        <f>I18-K18</f>
        <v>0</v>
      </c>
      <c r="H18" s="300"/>
      <c r="I18" s="96">
        <f>'DD Tracking'!D22</f>
        <v>0</v>
      </c>
      <c r="J18" s="151" t="s">
        <v>256</v>
      </c>
      <c r="K18" s="97">
        <f>'DD Tracking'!D37</f>
        <v>0</v>
      </c>
    </row>
    <row r="19" spans="2:11" ht="15.75" thickBot="1">
      <c r="B19" s="56"/>
      <c r="C19" s="143"/>
      <c r="D19" s="143"/>
      <c r="E19" s="143"/>
      <c r="F19" s="143"/>
      <c r="G19" s="292" t="e">
        <f>1-(K18/I18)</f>
        <v>#DIV/0!</v>
      </c>
      <c r="H19" s="279"/>
      <c r="I19" s="143"/>
      <c r="J19" s="143"/>
      <c r="K19" s="57"/>
    </row>
    <row r="20" spans="2:11" ht="15.75" thickBot="1">
      <c r="B20" s="56"/>
      <c r="C20" s="143"/>
      <c r="D20" s="143"/>
      <c r="E20" s="282" t="s">
        <v>248</v>
      </c>
      <c r="F20" s="283"/>
      <c r="G20" s="101">
        <f>'DD Tracking'!E15</f>
        <v>0</v>
      </c>
      <c r="H20" s="143"/>
      <c r="I20" s="143"/>
      <c r="J20" s="143"/>
      <c r="K20" s="57"/>
    </row>
    <row r="21" spans="2:11" ht="15.75" thickBot="1">
      <c r="B21" s="56"/>
      <c r="C21" s="143"/>
      <c r="D21" s="143"/>
      <c r="E21" s="143"/>
      <c r="F21" s="143"/>
      <c r="G21" s="143"/>
      <c r="H21" s="143"/>
      <c r="I21" s="143"/>
      <c r="J21" s="143"/>
      <c r="K21" s="57"/>
    </row>
    <row r="22" spans="2:11" ht="29.45" customHeight="1" thickBot="1">
      <c r="B22" s="297" t="s">
        <v>257</v>
      </c>
      <c r="C22" s="298"/>
      <c r="D22" s="298"/>
      <c r="E22" s="298"/>
      <c r="F22" s="298"/>
      <c r="G22" s="299">
        <f>'DD Tracking'!E55</f>
        <v>0</v>
      </c>
      <c r="H22" s="300"/>
      <c r="I22" s="96">
        <f>'DD Tracking'!L30</f>
        <v>0</v>
      </c>
      <c r="J22" s="151" t="s">
        <v>256</v>
      </c>
      <c r="K22" s="97">
        <f>'DD Tracking'!L46</f>
        <v>0</v>
      </c>
    </row>
    <row r="23" spans="2:11" ht="15.75" thickBot="1">
      <c r="B23" s="119"/>
      <c r="C23" s="148"/>
      <c r="D23" s="148"/>
      <c r="E23" s="148"/>
      <c r="F23" s="148"/>
      <c r="G23" s="278" t="e">
        <f>1-(K22/I22)</f>
        <v>#DIV/0!</v>
      </c>
      <c r="H23" s="279"/>
      <c r="I23" s="143"/>
      <c r="J23" s="143"/>
      <c r="K23" s="57"/>
    </row>
    <row r="24" spans="2:11" ht="15.75" thickBot="1">
      <c r="B24" s="56"/>
      <c r="C24" s="143"/>
      <c r="D24" s="143"/>
      <c r="E24" s="143"/>
      <c r="F24" s="143"/>
      <c r="G24" s="143"/>
      <c r="H24" s="143"/>
      <c r="I24" s="143"/>
      <c r="J24" s="143"/>
      <c r="K24" s="57"/>
    </row>
    <row r="25" spans="2:11" ht="15.75" thickBot="1">
      <c r="B25" s="285" t="s">
        <v>258</v>
      </c>
      <c r="C25" s="286"/>
      <c r="D25" s="286"/>
      <c r="E25" s="286"/>
      <c r="F25" s="286"/>
      <c r="G25" s="293">
        <f>'DD Tracking'!F58</f>
        <v>0</v>
      </c>
      <c r="H25" s="270"/>
      <c r="I25" s="270"/>
      <c r="J25" s="271"/>
      <c r="K25" s="57"/>
    </row>
    <row r="26" spans="2:11" ht="27.95" customHeight="1" thickBot="1">
      <c r="B26" s="287" t="s">
        <v>259</v>
      </c>
      <c r="C26" s="288"/>
      <c r="D26" s="288"/>
      <c r="E26" s="288"/>
      <c r="F26" s="288"/>
      <c r="G26" s="289">
        <f>I26-K26</f>
        <v>0</v>
      </c>
      <c r="H26" s="290"/>
      <c r="I26" s="96">
        <f>'DD Tracking'!E64</f>
        <v>0</v>
      </c>
      <c r="J26" s="151" t="s">
        <v>256</v>
      </c>
      <c r="K26" s="97">
        <f>'DD Tracking'!E65</f>
        <v>0</v>
      </c>
    </row>
    <row r="27" spans="2:11" ht="15.75" thickBot="1">
      <c r="B27" s="119"/>
      <c r="C27" s="148"/>
      <c r="D27" s="148"/>
      <c r="E27" s="148"/>
      <c r="F27" s="148"/>
      <c r="G27" s="292" t="e">
        <f>1-(K26/I26)</f>
        <v>#DIV/0!</v>
      </c>
      <c r="H27" s="279"/>
      <c r="I27" s="143"/>
      <c r="J27" s="143"/>
      <c r="K27" s="57"/>
    </row>
    <row r="28" spans="2:11" ht="15.75" thickBot="1">
      <c r="B28" s="56"/>
      <c r="C28" s="143"/>
      <c r="D28" s="143"/>
      <c r="E28" s="282" t="s">
        <v>248</v>
      </c>
      <c r="F28" s="283"/>
      <c r="G28" s="101">
        <f>'DD Tracking'!F59</f>
        <v>0</v>
      </c>
      <c r="H28" s="143"/>
      <c r="I28" s="143"/>
      <c r="J28" s="143"/>
      <c r="K28" s="57"/>
    </row>
    <row r="29" spans="2:11" ht="15.75" thickBot="1">
      <c r="B29" s="56"/>
      <c r="C29" s="143"/>
      <c r="D29" s="143"/>
      <c r="E29" s="143"/>
      <c r="F29" s="143"/>
      <c r="G29" s="143"/>
      <c r="H29" s="143"/>
      <c r="I29" s="143"/>
      <c r="J29" s="143"/>
      <c r="K29" s="57"/>
    </row>
    <row r="30" spans="2:11" ht="27.95" customHeight="1" thickBot="1">
      <c r="B30" s="285" t="s">
        <v>260</v>
      </c>
      <c r="C30" s="286"/>
      <c r="D30" s="286"/>
      <c r="E30" s="286"/>
      <c r="F30" s="286"/>
      <c r="G30" s="293">
        <f>'DD Tracking'!C81</f>
        <v>0</v>
      </c>
      <c r="H30" s="270"/>
      <c r="I30" s="270"/>
      <c r="J30" s="271"/>
      <c r="K30" s="57"/>
    </row>
    <row r="31" spans="2:11" ht="15.75" thickBot="1">
      <c r="B31" s="276" t="s">
        <v>261</v>
      </c>
      <c r="C31" s="277"/>
      <c r="D31" s="277"/>
      <c r="E31" s="277"/>
      <c r="F31" s="277"/>
      <c r="G31" s="291">
        <f>I31-K31</f>
        <v>0</v>
      </c>
      <c r="H31" s="275"/>
      <c r="I31" s="60">
        <f>'DD Tracking'!E88</f>
        <v>0</v>
      </c>
      <c r="J31" s="148" t="s">
        <v>256</v>
      </c>
      <c r="K31" s="61">
        <f>'DD Tracking'!E89</f>
        <v>0</v>
      </c>
    </row>
    <row r="32" spans="2:11" ht="15.75" thickBot="1">
      <c r="B32" s="119"/>
      <c r="C32" s="148"/>
      <c r="D32" s="148"/>
      <c r="E32" s="148"/>
      <c r="F32" s="148"/>
      <c r="G32" s="292" t="e">
        <f>1-(K31/I31)</f>
        <v>#DIV/0!</v>
      </c>
      <c r="H32" s="279"/>
      <c r="I32" s="143"/>
      <c r="J32" s="143"/>
      <c r="K32" s="57"/>
    </row>
    <row r="33" spans="2:11" ht="15.75" thickBot="1">
      <c r="B33" s="56"/>
      <c r="C33" s="143"/>
      <c r="D33" s="143"/>
      <c r="E33" s="282" t="s">
        <v>248</v>
      </c>
      <c r="F33" s="283"/>
      <c r="G33" s="101">
        <f>'DD Tracking'!E83</f>
        <v>0</v>
      </c>
      <c r="H33" s="143"/>
      <c r="I33" s="143"/>
      <c r="J33" s="143"/>
      <c r="K33" s="57"/>
    </row>
    <row r="34" spans="2:11" ht="15.75" thickBot="1">
      <c r="B34" s="56"/>
      <c r="C34" s="143"/>
      <c r="D34" s="143"/>
      <c r="E34" s="143"/>
      <c r="F34" s="143"/>
      <c r="G34" s="143"/>
      <c r="H34" s="143"/>
      <c r="I34" s="143"/>
      <c r="J34" s="143"/>
      <c r="K34" s="57"/>
    </row>
    <row r="35" spans="2:11" ht="15.75" thickBot="1">
      <c r="B35" s="276" t="s">
        <v>262</v>
      </c>
      <c r="C35" s="277"/>
      <c r="D35" s="277"/>
      <c r="E35" s="277"/>
      <c r="F35" s="277"/>
      <c r="G35" s="291">
        <f>I35-K35</f>
        <v>0</v>
      </c>
      <c r="H35" s="275"/>
      <c r="I35" s="152">
        <f>I22+I31</f>
        <v>0</v>
      </c>
      <c r="J35" s="148" t="s">
        <v>256</v>
      </c>
      <c r="K35" s="82">
        <f>K22+K31</f>
        <v>0</v>
      </c>
    </row>
    <row r="36" spans="2:11" ht="15.75" thickBot="1">
      <c r="B36" s="118"/>
      <c r="C36" s="153"/>
      <c r="D36" s="153"/>
      <c r="E36" s="153"/>
      <c r="F36" s="153"/>
      <c r="G36" s="278" t="e">
        <f>1-(K35/I35)</f>
        <v>#DIV/0!</v>
      </c>
      <c r="H36" s="279"/>
      <c r="I36" s="154"/>
      <c r="J36" s="148"/>
      <c r="K36" s="65"/>
    </row>
    <row r="37" spans="2:11" ht="15.75" thickBot="1">
      <c r="B37" s="62"/>
      <c r="C37" s="63"/>
      <c r="D37" s="63"/>
      <c r="E37" s="63"/>
      <c r="F37" s="63"/>
      <c r="G37" s="63"/>
      <c r="H37" s="63"/>
      <c r="I37" s="63"/>
      <c r="J37" s="63"/>
      <c r="K37" s="64"/>
    </row>
  </sheetData>
  <sheetProtection algorithmName="SHA-512" hashValue="D9jr+UYf/hdsvSqcX/N2Gt6KsItVSZLzB+Ux1fKBBymK+0xlTPT33Gnt1YLgR15q0AARpLeQgC7YPGgfFh7SmA==" saltValue="PRVpOJzhaPdDKRzozaRIrw==" spinCount="100000" sheet="1" objects="1" scenarios="1" selectLockedCells="1"/>
  <mergeCells count="41">
    <mergeCell ref="G36:H36"/>
    <mergeCell ref="B31:F31"/>
    <mergeCell ref="G31:H31"/>
    <mergeCell ref="G32:H32"/>
    <mergeCell ref="E33:F33"/>
    <mergeCell ref="B35:F35"/>
    <mergeCell ref="G35:H35"/>
    <mergeCell ref="B26:F26"/>
    <mergeCell ref="G26:H26"/>
    <mergeCell ref="G27:H27"/>
    <mergeCell ref="E28:F28"/>
    <mergeCell ref="B30:F30"/>
    <mergeCell ref="G30:J30"/>
    <mergeCell ref="B25:F25"/>
    <mergeCell ref="G25:J25"/>
    <mergeCell ref="B16:F16"/>
    <mergeCell ref="G16:H16"/>
    <mergeCell ref="B17:F17"/>
    <mergeCell ref="G17:H17"/>
    <mergeCell ref="B18:F18"/>
    <mergeCell ref="G18:H18"/>
    <mergeCell ref="G19:H19"/>
    <mergeCell ref="E20:F20"/>
    <mergeCell ref="B22:F22"/>
    <mergeCell ref="G22:H22"/>
    <mergeCell ref="G23:H23"/>
    <mergeCell ref="A1:K1"/>
    <mergeCell ref="A2:K2"/>
    <mergeCell ref="B15:F15"/>
    <mergeCell ref="G15:H15"/>
    <mergeCell ref="B4:K4"/>
    <mergeCell ref="B6:F6"/>
    <mergeCell ref="G6:H6"/>
    <mergeCell ref="B8:F8"/>
    <mergeCell ref="G8:J8"/>
    <mergeCell ref="C9:F9"/>
    <mergeCell ref="E10:F10"/>
    <mergeCell ref="B12:F12"/>
    <mergeCell ref="G12:J12"/>
    <mergeCell ref="B14:F14"/>
    <mergeCell ref="G14:H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4230-55CF-486B-B0F8-A4B94F11513C}">
  <sheetPr>
    <tabColor theme="8" tint="0.59999389629810485"/>
  </sheetPr>
  <dimension ref="A1:V128"/>
  <sheetViews>
    <sheetView topLeftCell="A59" zoomScaleNormal="100" workbookViewId="0">
      <selection activeCell="I69" sqref="I69"/>
    </sheetView>
  </sheetViews>
  <sheetFormatPr defaultRowHeight="15"/>
  <cols>
    <col min="1" max="1" width="18.28515625" customWidth="1"/>
    <col min="2" max="2" width="13.7109375" customWidth="1"/>
    <col min="3" max="3" width="34.5703125" customWidth="1"/>
    <col min="4" max="4" width="23.140625" customWidth="1"/>
    <col min="5" max="5" width="30" customWidth="1"/>
    <col min="6" max="6" width="17.7109375" customWidth="1"/>
    <col min="7" max="7" width="13.5703125" customWidth="1"/>
    <col min="8" max="8" width="14" customWidth="1"/>
    <col min="9" max="9" width="10" customWidth="1"/>
    <col min="10" max="10" width="14.5703125" customWidth="1"/>
    <col min="11" max="11" width="12.5703125" customWidth="1"/>
    <col min="12" max="12" width="13.28515625" customWidth="1"/>
    <col min="13" max="13" width="12" customWidth="1"/>
    <col min="14" max="14" width="16.42578125" customWidth="1"/>
    <col min="18" max="18" width="12.28515625" customWidth="1"/>
    <col min="19" max="20" width="9.140625" hidden="1" customWidth="1"/>
    <col min="21" max="21" width="66.5703125" hidden="1" customWidth="1"/>
    <col min="22" max="22" width="9.140625" hidden="1" customWidth="1"/>
  </cols>
  <sheetData>
    <row r="1" spans="1:22" ht="21">
      <c r="A1" s="155" t="s">
        <v>539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22" ht="26.25" customHeight="1">
      <c r="A2" s="169" t="s">
        <v>543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2" ht="15.75" thickBot="1">
      <c r="V3" t="s">
        <v>79</v>
      </c>
    </row>
    <row r="4" spans="1:22" ht="15.75" thickBot="1">
      <c r="A4" s="18" t="s">
        <v>0</v>
      </c>
      <c r="B4" s="247">
        <f>'PROJECT INFO'!B4</f>
        <v>0</v>
      </c>
      <c r="C4" s="248"/>
      <c r="D4" s="248"/>
      <c r="E4" s="248"/>
      <c r="F4" s="249"/>
      <c r="V4" t="s">
        <v>80</v>
      </c>
    </row>
    <row r="5" spans="1:22" ht="15.75" thickBot="1">
      <c r="A5" s="23" t="s">
        <v>2</v>
      </c>
      <c r="B5" s="247">
        <f>'PROJECT INFO'!B5</f>
        <v>0</v>
      </c>
      <c r="C5" s="249"/>
      <c r="U5" t="s">
        <v>6</v>
      </c>
      <c r="V5" t="s">
        <v>54</v>
      </c>
    </row>
    <row r="6" spans="1:22" ht="15.75" thickBot="1">
      <c r="A6" s="107" t="s">
        <v>35</v>
      </c>
      <c r="B6" s="139">
        <f>'PROJECT INFO'!B19</f>
        <v>0</v>
      </c>
      <c r="C6" s="168"/>
      <c r="D6" s="168"/>
      <c r="S6" t="s">
        <v>10</v>
      </c>
      <c r="U6" t="s">
        <v>11</v>
      </c>
    </row>
    <row r="7" spans="1:22">
      <c r="S7" t="s">
        <v>15</v>
      </c>
      <c r="U7" t="s">
        <v>16</v>
      </c>
    </row>
    <row r="8" spans="1:22" ht="15.75" thickBot="1">
      <c r="A8" s="185" t="s">
        <v>85</v>
      </c>
      <c r="B8" s="185"/>
      <c r="C8" s="185"/>
      <c r="D8" s="185"/>
      <c r="E8" s="185"/>
      <c r="F8" s="185"/>
      <c r="S8" t="s">
        <v>19</v>
      </c>
      <c r="U8" t="s">
        <v>20</v>
      </c>
    </row>
    <row r="9" spans="1:22" ht="15.75" thickBot="1">
      <c r="A9" s="250" t="s">
        <v>43</v>
      </c>
      <c r="B9" s="250"/>
      <c r="C9" s="250"/>
      <c r="D9" s="251"/>
      <c r="E9" s="140">
        <f>'PROJECT INFO'!B24</f>
        <v>0</v>
      </c>
      <c r="U9" t="s">
        <v>23</v>
      </c>
    </row>
    <row r="10" spans="1:22" ht="15.75" thickBot="1">
      <c r="A10" s="18" t="s">
        <v>211</v>
      </c>
      <c r="B10" s="19"/>
      <c r="C10" s="19"/>
      <c r="D10" s="19"/>
      <c r="E10" s="45"/>
      <c r="F10" s="103" t="s">
        <v>36</v>
      </c>
      <c r="H10" s="252" t="s">
        <v>212</v>
      </c>
      <c r="I10" s="253"/>
      <c r="J10" s="253"/>
      <c r="K10" s="253"/>
      <c r="L10" s="254"/>
      <c r="M10" s="244"/>
      <c r="N10" s="245"/>
      <c r="O10" s="246"/>
      <c r="U10" t="s">
        <v>89</v>
      </c>
    </row>
    <row r="11" spans="1:22" ht="15.75" thickBot="1">
      <c r="A11" s="222" t="s">
        <v>213</v>
      </c>
      <c r="B11" s="222"/>
      <c r="C11" s="222"/>
      <c r="D11" s="222"/>
      <c r="E11" s="105"/>
    </row>
    <row r="12" spans="1:22">
      <c r="M12" s="2"/>
      <c r="N12" s="2"/>
      <c r="U12" t="s">
        <v>32</v>
      </c>
    </row>
    <row r="13" spans="1:22" ht="15.75" thickBot="1">
      <c r="A13" s="194" t="s">
        <v>120</v>
      </c>
      <c r="B13" s="194"/>
      <c r="C13" s="194"/>
      <c r="D13" s="194"/>
      <c r="E13" s="194"/>
      <c r="F13" s="194"/>
      <c r="M13" s="2"/>
      <c r="N13" s="2"/>
      <c r="U13" t="s">
        <v>33</v>
      </c>
    </row>
    <row r="14" spans="1:22" ht="44.25" customHeight="1" thickBot="1">
      <c r="A14" s="250" t="s">
        <v>121</v>
      </c>
      <c r="B14" s="250"/>
      <c r="C14" s="250"/>
      <c r="D14" s="251"/>
      <c r="E14" s="141">
        <f>'PROJECT INFO'!B26</f>
        <v>0</v>
      </c>
      <c r="F14" s="104"/>
      <c r="G14" s="6"/>
      <c r="H14" s="6"/>
      <c r="U14" t="s">
        <v>34</v>
      </c>
    </row>
    <row r="15" spans="1:22" ht="15.75" thickBot="1">
      <c r="A15" s="18" t="s">
        <v>214</v>
      </c>
      <c r="B15" s="106"/>
      <c r="C15" s="106"/>
      <c r="D15" s="108"/>
      <c r="E15" s="45"/>
      <c r="F15" s="104" t="s">
        <v>36</v>
      </c>
      <c r="H15" s="7" t="s">
        <v>215</v>
      </c>
      <c r="I15" s="7"/>
      <c r="J15" s="7"/>
      <c r="K15" s="7"/>
      <c r="L15" s="116"/>
      <c r="M15" s="244"/>
      <c r="N15" s="245"/>
      <c r="O15" s="246"/>
      <c r="U15" t="s">
        <v>123</v>
      </c>
    </row>
    <row r="16" spans="1:22" ht="15.75" thickBot="1">
      <c r="A16" s="223" t="s">
        <v>271</v>
      </c>
      <c r="B16" s="226"/>
      <c r="C16" s="255"/>
      <c r="D16" s="45"/>
      <c r="E16" s="6" t="s">
        <v>36</v>
      </c>
      <c r="F16" s="6"/>
    </row>
    <row r="17" spans="1:21">
      <c r="A17" s="2"/>
      <c r="B17" s="11"/>
      <c r="C17" s="11"/>
      <c r="D17" s="22"/>
      <c r="E17" s="120"/>
      <c r="F17" s="120"/>
      <c r="G17" s="120"/>
      <c r="H17" s="120"/>
      <c r="I17" s="120"/>
      <c r="J17" s="120"/>
      <c r="K17" s="120"/>
      <c r="L17" s="120"/>
      <c r="M17" s="3"/>
      <c r="N17" s="3"/>
      <c r="O17" s="3"/>
      <c r="U17" t="s">
        <v>38</v>
      </c>
    </row>
    <row r="18" spans="1:21">
      <c r="A18" s="12" t="s">
        <v>272</v>
      </c>
      <c r="B18" s="13"/>
      <c r="C18" s="9"/>
      <c r="D18" s="9"/>
      <c r="E18" s="10"/>
      <c r="F18" s="16"/>
      <c r="M18" s="103"/>
      <c r="N18" s="103"/>
      <c r="O18" s="103"/>
      <c r="P18" s="103"/>
      <c r="U18" t="s">
        <v>41</v>
      </c>
    </row>
    <row r="19" spans="1:21" ht="15.75" thickBot="1">
      <c r="C19" s="14"/>
      <c r="D19" s="15"/>
      <c r="E19" s="15"/>
      <c r="M19" s="103"/>
      <c r="N19" s="103"/>
      <c r="O19" s="103"/>
      <c r="P19" s="103"/>
      <c r="U19" t="s">
        <v>42</v>
      </c>
    </row>
    <row r="20" spans="1:21" ht="15.75" thickBot="1">
      <c r="A20" s="186" t="s">
        <v>128</v>
      </c>
      <c r="B20" s="186"/>
      <c r="C20" s="187"/>
      <c r="D20" s="46"/>
    </row>
    <row r="21" spans="1:21" ht="16.5" thickBot="1">
      <c r="A21" s="188" t="s">
        <v>129</v>
      </c>
      <c r="B21" s="189"/>
      <c r="C21" s="189"/>
      <c r="D21" s="189"/>
      <c r="E21" s="189"/>
      <c r="F21" s="189"/>
      <c r="G21" s="4"/>
      <c r="H21" s="4"/>
      <c r="I21" s="4"/>
      <c r="J21" s="4"/>
    </row>
    <row r="22" spans="1:21" ht="28.5" customHeight="1" thickBot="1">
      <c r="A22" s="219" t="s">
        <v>130</v>
      </c>
      <c r="B22" s="220"/>
      <c r="C22" s="221"/>
      <c r="D22" s="46"/>
      <c r="E22" s="34"/>
      <c r="F22" s="35"/>
      <c r="H22" s="5"/>
      <c r="I22" s="5"/>
      <c r="J22" s="5"/>
      <c r="K22" s="5"/>
      <c r="L22" s="5"/>
      <c r="M22" s="5"/>
    </row>
    <row r="23" spans="1:21" ht="15.75" thickBot="1">
      <c r="A23" s="206" t="s">
        <v>131</v>
      </c>
      <c r="B23" s="206"/>
      <c r="C23" s="207"/>
      <c r="D23" s="29" t="e">
        <f>(D22/D20)*3.412</f>
        <v>#DIV/0!</v>
      </c>
      <c r="G23" s="42" t="s">
        <v>132</v>
      </c>
      <c r="K23" s="137" t="s">
        <v>133</v>
      </c>
      <c r="L23" s="137" t="s">
        <v>134</v>
      </c>
      <c r="U23" t="s">
        <v>44</v>
      </c>
    </row>
    <row r="24" spans="1:21" ht="15.75" thickBot="1">
      <c r="A24" s="187" t="s">
        <v>135</v>
      </c>
      <c r="B24" s="200"/>
      <c r="C24" s="200"/>
      <c r="D24" s="220"/>
      <c r="E24" s="200"/>
      <c r="F24" s="47"/>
      <c r="G24" s="28" t="e">
        <f>((F24/D20)*3.412)*2.8</f>
        <v>#DIV/0!</v>
      </c>
      <c r="H24" s="37" t="s">
        <v>136</v>
      </c>
      <c r="J24" s="25"/>
      <c r="K24" s="135">
        <f>F24*0.000288962</f>
        <v>0</v>
      </c>
      <c r="L24" s="135">
        <f>K24*907.185</f>
        <v>0</v>
      </c>
      <c r="U24" t="s">
        <v>53</v>
      </c>
    </row>
    <row r="25" spans="1:21" ht="15.75" thickBot="1">
      <c r="A25" s="20" t="s">
        <v>137</v>
      </c>
      <c r="B25" s="20"/>
      <c r="C25" s="20"/>
      <c r="D25" s="20"/>
      <c r="E25" s="20"/>
      <c r="F25" s="47"/>
      <c r="H25" s="31"/>
      <c r="K25" s="70">
        <f>F25*0.000288962</f>
        <v>0</v>
      </c>
      <c r="L25" s="70">
        <f t="shared" ref="L25:L29" si="0">K25*907.185</f>
        <v>0</v>
      </c>
      <c r="U25" t="s">
        <v>56</v>
      </c>
    </row>
    <row r="26" spans="1:21" ht="15.75" thickBot="1">
      <c r="A26" s="187" t="s">
        <v>138</v>
      </c>
      <c r="B26" s="200"/>
      <c r="C26" s="200"/>
      <c r="D26" s="200"/>
      <c r="E26" s="209"/>
      <c r="F26" s="47"/>
      <c r="H26" s="31"/>
      <c r="L26" s="32"/>
      <c r="U26" t="s">
        <v>61</v>
      </c>
    </row>
    <row r="27" spans="1:21" ht="15.75" thickBot="1">
      <c r="A27" s="187" t="s">
        <v>139</v>
      </c>
      <c r="B27" s="200"/>
      <c r="C27" s="200"/>
      <c r="D27" s="200"/>
      <c r="E27" s="209"/>
      <c r="F27" s="47"/>
      <c r="H27" s="31"/>
      <c r="J27" s="137" t="s">
        <v>140</v>
      </c>
      <c r="K27" s="137" t="s">
        <v>133</v>
      </c>
      <c r="L27" s="137" t="s">
        <v>134</v>
      </c>
      <c r="N27" s="2"/>
      <c r="U27" t="s">
        <v>64</v>
      </c>
    </row>
    <row r="28" spans="1:21" ht="15" customHeight="1" thickBot="1">
      <c r="A28" s="203" t="s">
        <v>141</v>
      </c>
      <c r="B28" s="204"/>
      <c r="C28" s="204"/>
      <c r="D28" s="204"/>
      <c r="E28" s="210"/>
      <c r="F28" s="47"/>
      <c r="G28" s="28" t="e">
        <f>(F28/D20)*1.05</f>
        <v>#DIV/0!</v>
      </c>
      <c r="H28" s="37" t="s">
        <v>142</v>
      </c>
      <c r="J28" s="135">
        <f>F28*1000</f>
        <v>0</v>
      </c>
      <c r="K28" s="71">
        <f>J28*0.00005311</f>
        <v>0</v>
      </c>
      <c r="L28" s="70">
        <f t="shared" si="0"/>
        <v>0</v>
      </c>
      <c r="N28" s="103"/>
      <c r="O28" s="103"/>
      <c r="P28" s="103"/>
      <c r="U28" t="s">
        <v>67</v>
      </c>
    </row>
    <row r="29" spans="1:21" ht="15" customHeight="1" thickBot="1">
      <c r="A29" s="203" t="s">
        <v>143</v>
      </c>
      <c r="B29" s="204"/>
      <c r="C29" s="204"/>
      <c r="D29" s="204"/>
      <c r="E29" s="210"/>
      <c r="F29" s="47"/>
      <c r="H29" s="31"/>
      <c r="J29" s="72">
        <f>F29*1000</f>
        <v>0</v>
      </c>
      <c r="K29" s="73">
        <f>F29*0.00005311</f>
        <v>0</v>
      </c>
      <c r="L29" s="72">
        <f t="shared" si="0"/>
        <v>0</v>
      </c>
      <c r="N29" s="103"/>
      <c r="O29" s="103"/>
      <c r="P29" s="103"/>
      <c r="U29" t="s">
        <v>42</v>
      </c>
    </row>
    <row r="30" spans="1:21" ht="15.75" thickBot="1">
      <c r="A30" s="198" t="s">
        <v>144</v>
      </c>
      <c r="B30" s="198"/>
      <c r="C30" s="199"/>
      <c r="D30" s="29" t="e">
        <f>SUM(G24,G28)</f>
        <v>#DIV/0!</v>
      </c>
      <c r="E30" s="103"/>
      <c r="F30" s="103"/>
      <c r="G30" s="211" t="s">
        <v>145</v>
      </c>
      <c r="H30" s="211"/>
      <c r="I30" s="211"/>
      <c r="J30" s="211"/>
      <c r="K30" s="212"/>
      <c r="L30" s="68">
        <f>L24+L28</f>
        <v>0</v>
      </c>
    </row>
    <row r="31" spans="1:21" ht="15.75" thickBot="1">
      <c r="A31" s="187" t="s">
        <v>146</v>
      </c>
      <c r="B31" s="200"/>
      <c r="C31" s="200"/>
      <c r="D31" s="48"/>
      <c r="E31" s="103"/>
      <c r="F31" s="103"/>
      <c r="H31" s="103"/>
      <c r="J31" s="103"/>
      <c r="K31" s="103"/>
      <c r="L31" s="103"/>
      <c r="U31" t="s">
        <v>73</v>
      </c>
    </row>
    <row r="32" spans="1:21">
      <c r="G32" s="33"/>
      <c r="U32" t="s">
        <v>74</v>
      </c>
    </row>
    <row r="33" spans="1:21" ht="16.5" thickBot="1">
      <c r="A33" s="201" t="s">
        <v>147</v>
      </c>
      <c r="B33" s="202"/>
      <c r="C33" s="202"/>
      <c r="D33" s="202"/>
      <c r="E33" s="202"/>
      <c r="F33" s="202"/>
      <c r="U33" t="s">
        <v>54</v>
      </c>
    </row>
    <row r="34" spans="1:21" ht="31.5" customHeight="1" thickBot="1">
      <c r="A34" s="203" t="s">
        <v>148</v>
      </c>
      <c r="B34" s="204"/>
      <c r="C34" s="204"/>
      <c r="D34" s="49"/>
      <c r="F34" s="109"/>
      <c r="G34" s="2"/>
      <c r="H34" s="36"/>
      <c r="I34" s="36"/>
      <c r="U34" t="s">
        <v>42</v>
      </c>
    </row>
    <row r="35" spans="1:21" ht="30" customHeight="1" thickBot="1">
      <c r="A35" s="205" t="s">
        <v>149</v>
      </c>
      <c r="B35" s="206"/>
      <c r="C35" s="207"/>
      <c r="D35" s="26" t="e">
        <f>(D34/D20)*3.412</f>
        <v>#DIV/0!</v>
      </c>
      <c r="U35" t="s">
        <v>50</v>
      </c>
    </row>
    <row r="36" spans="1:21" ht="31.5" customHeight="1" thickBot="1">
      <c r="A36" s="203" t="s">
        <v>150</v>
      </c>
      <c r="B36" s="204"/>
      <c r="C36" s="208"/>
      <c r="D36" s="50"/>
      <c r="E36" s="27" t="s">
        <v>151</v>
      </c>
      <c r="F36" s="30" t="e">
        <f>(D36*3.412)/D20</f>
        <v>#DIV/0!</v>
      </c>
      <c r="U36" t="s">
        <v>42</v>
      </c>
    </row>
    <row r="37" spans="1:21" ht="31.5" customHeight="1" thickBot="1">
      <c r="A37" s="203" t="s">
        <v>152</v>
      </c>
      <c r="B37" s="204"/>
      <c r="C37" s="204"/>
      <c r="D37" s="38">
        <f>D34-D36</f>
        <v>0</v>
      </c>
      <c r="E37" s="27" t="s">
        <v>153</v>
      </c>
      <c r="F37" s="43">
        <f>0.5*D22</f>
        <v>0</v>
      </c>
      <c r="H37" s="80"/>
      <c r="I37" s="80"/>
      <c r="J37" s="80"/>
      <c r="K37" s="80"/>
      <c r="L37" s="80"/>
      <c r="M37" s="80"/>
    </row>
    <row r="38" spans="1:21" ht="31.5" customHeight="1" thickBot="1">
      <c r="A38" s="205" t="s">
        <v>154</v>
      </c>
      <c r="B38" s="206"/>
      <c r="C38" s="207"/>
      <c r="D38" s="26" t="e">
        <f>(D37/D20)*3.412</f>
        <v>#DIV/0!</v>
      </c>
      <c r="E38" s="27" t="s">
        <v>155</v>
      </c>
      <c r="F38" s="44" t="e">
        <f>0.5*D23</f>
        <v>#DIV/0!</v>
      </c>
      <c r="G38" s="2"/>
      <c r="H38" s="2"/>
      <c r="I38" s="2"/>
      <c r="K38" s="24"/>
      <c r="L38" s="24"/>
    </row>
    <row r="39" spans="1:21" ht="20.25" customHeight="1" thickBot="1">
      <c r="D39" s="40"/>
      <c r="G39" s="41" t="s">
        <v>132</v>
      </c>
      <c r="K39" s="134" t="s">
        <v>133</v>
      </c>
      <c r="L39" s="134" t="s">
        <v>134</v>
      </c>
      <c r="U39" s="5" t="s">
        <v>58</v>
      </c>
    </row>
    <row r="40" spans="1:21" ht="17.25" customHeight="1" thickBot="1">
      <c r="A40" s="1" t="s">
        <v>156</v>
      </c>
      <c r="B40" s="1"/>
      <c r="C40" s="1"/>
      <c r="D40" s="21"/>
      <c r="E40" s="18"/>
      <c r="F40" s="46"/>
      <c r="G40" s="26" t="e">
        <f>((F40/D20)*3.412)*2.8</f>
        <v>#DIV/0!</v>
      </c>
      <c r="H40" s="39" t="s">
        <v>136</v>
      </c>
      <c r="J40" s="25"/>
      <c r="K40" s="132">
        <f>F40*0.000288962</f>
        <v>0</v>
      </c>
      <c r="L40" s="132">
        <f>K40*907.185</f>
        <v>0</v>
      </c>
      <c r="M40" s="32"/>
      <c r="U40" s="5" t="s">
        <v>75</v>
      </c>
    </row>
    <row r="41" spans="1:21" ht="15.75" thickBot="1">
      <c r="A41" s="20" t="s">
        <v>157</v>
      </c>
      <c r="B41" s="20"/>
      <c r="C41" s="20"/>
      <c r="D41" s="20"/>
      <c r="E41" s="20"/>
      <c r="F41" s="46"/>
      <c r="H41" s="31"/>
      <c r="K41" s="75">
        <f>F41*0.000288962</f>
        <v>0</v>
      </c>
      <c r="L41" s="75">
        <f t="shared" ref="L41" si="1">K41*907.185</f>
        <v>0</v>
      </c>
      <c r="M41" s="32"/>
      <c r="U41" t="s">
        <v>42</v>
      </c>
    </row>
    <row r="42" spans="1:21" ht="15.75" thickBot="1">
      <c r="A42" s="18" t="s">
        <v>158</v>
      </c>
      <c r="B42" s="19"/>
      <c r="C42" s="19"/>
      <c r="D42" s="19"/>
      <c r="E42" s="19"/>
      <c r="F42" s="46"/>
      <c r="H42" s="31"/>
      <c r="L42" s="32"/>
      <c r="M42" s="32"/>
    </row>
    <row r="43" spans="1:21" ht="15.75" thickBot="1">
      <c r="A43" s="18" t="s">
        <v>159</v>
      </c>
      <c r="B43" s="19"/>
      <c r="C43" s="19"/>
      <c r="D43" s="19"/>
      <c r="E43" s="19"/>
      <c r="F43" s="46"/>
      <c r="H43" s="31"/>
      <c r="J43" s="134" t="s">
        <v>140</v>
      </c>
      <c r="K43" s="134" t="s">
        <v>133</v>
      </c>
      <c r="L43" s="134" t="s">
        <v>134</v>
      </c>
      <c r="M43" s="32"/>
      <c r="U43" t="s">
        <v>76</v>
      </c>
    </row>
    <row r="44" spans="1:21" ht="15" customHeight="1" thickBot="1">
      <c r="A44" s="216" t="s">
        <v>160</v>
      </c>
      <c r="B44" s="217"/>
      <c r="C44" s="217"/>
      <c r="D44" s="217"/>
      <c r="E44" s="218"/>
      <c r="F44" s="46">
        <v>0</v>
      </c>
      <c r="G44" s="76" t="e">
        <f>(F44/D20)*1.05</f>
        <v>#DIV/0!</v>
      </c>
      <c r="H44" s="37" t="s">
        <v>142</v>
      </c>
      <c r="J44" s="132">
        <f>F44*1000</f>
        <v>0</v>
      </c>
      <c r="K44" s="78">
        <f>J44*0.00005311</f>
        <v>0</v>
      </c>
      <c r="L44" s="75">
        <f>K44*907.185</f>
        <v>0</v>
      </c>
      <c r="M44" s="32"/>
      <c r="U44" t="s">
        <v>77</v>
      </c>
    </row>
    <row r="45" spans="1:21" ht="15" customHeight="1" thickBot="1">
      <c r="A45" s="216" t="s">
        <v>161</v>
      </c>
      <c r="B45" s="217"/>
      <c r="C45" s="217"/>
      <c r="D45" s="217"/>
      <c r="E45" s="218"/>
      <c r="F45" s="46"/>
      <c r="H45" s="103"/>
      <c r="J45" s="77">
        <f>F45*1000</f>
        <v>0</v>
      </c>
      <c r="K45" s="79">
        <f>F45*0.00005311</f>
        <v>0</v>
      </c>
      <c r="L45" s="77">
        <f t="shared" ref="L45" si="2">K45*907.185</f>
        <v>0</v>
      </c>
      <c r="M45" s="32"/>
      <c r="U45" t="s">
        <v>78</v>
      </c>
    </row>
    <row r="46" spans="1:21" ht="31.5" customHeight="1" thickBot="1">
      <c r="A46" s="197" t="s">
        <v>162</v>
      </c>
      <c r="B46" s="198"/>
      <c r="C46" s="199"/>
      <c r="D46" s="26" t="e">
        <f>G40+G44</f>
        <v>#DIV/0!</v>
      </c>
      <c r="E46" s="27"/>
      <c r="F46" s="109"/>
      <c r="G46" s="195" t="s">
        <v>163</v>
      </c>
      <c r="H46" s="195"/>
      <c r="I46" s="195"/>
      <c r="J46" s="195"/>
      <c r="K46" s="196"/>
      <c r="L46" s="81">
        <f>L40+L44</f>
        <v>0</v>
      </c>
      <c r="M46" s="32"/>
    </row>
    <row r="47" spans="1:21" ht="28.5" customHeight="1" thickBot="1">
      <c r="A47" s="197" t="s">
        <v>164</v>
      </c>
      <c r="B47" s="198"/>
      <c r="C47" s="199"/>
      <c r="D47" s="26" t="e">
        <f>D46-F36</f>
        <v>#DIV/0!</v>
      </c>
      <c r="E47" s="27" t="s">
        <v>165</v>
      </c>
      <c r="F47" s="44" t="e">
        <f>0.5*D30</f>
        <v>#DIV/0!</v>
      </c>
      <c r="G47" s="103"/>
      <c r="H47" s="103"/>
      <c r="I47" s="103"/>
      <c r="J47" s="103"/>
      <c r="K47" s="103"/>
    </row>
    <row r="48" spans="1:21" ht="20.25" customHeight="1" thickBot="1">
      <c r="A48" s="187" t="s">
        <v>166</v>
      </c>
      <c r="B48" s="200"/>
      <c r="C48" s="200"/>
      <c r="D48" s="51"/>
      <c r="E48" s="103"/>
      <c r="F48" s="103"/>
      <c r="G48" s="3"/>
      <c r="J48" s="103"/>
      <c r="K48" s="103"/>
      <c r="L48" s="103"/>
    </row>
    <row r="49" spans="1:21">
      <c r="U49" t="s">
        <v>79</v>
      </c>
    </row>
    <row r="50" spans="1:21" ht="15.75">
      <c r="A50" s="232" t="s">
        <v>167</v>
      </c>
      <c r="B50" s="233"/>
      <c r="C50" s="233"/>
      <c r="D50" s="233"/>
      <c r="E50" s="233"/>
      <c r="F50" s="233"/>
      <c r="U50" t="s">
        <v>80</v>
      </c>
    </row>
    <row r="51" spans="1:21">
      <c r="A51" s="206" t="s">
        <v>168</v>
      </c>
      <c r="B51" s="206"/>
      <c r="C51" s="234" t="e">
        <f>1-(D38/D23)</f>
        <v>#DIV/0!</v>
      </c>
      <c r="D51" s="234"/>
      <c r="E51" s="234"/>
      <c r="U51" t="s">
        <v>54</v>
      </c>
    </row>
    <row r="52" spans="1:21">
      <c r="A52" s="222" t="s">
        <v>169</v>
      </c>
      <c r="B52" s="222"/>
      <c r="C52" s="224" t="e">
        <f>1-(D47/D30)</f>
        <v>#DIV/0!</v>
      </c>
      <c r="D52" s="224"/>
      <c r="E52" s="224"/>
    </row>
    <row r="53" spans="1:21">
      <c r="A53" s="222" t="s">
        <v>170</v>
      </c>
      <c r="B53" s="222"/>
      <c r="C53" s="224" t="e">
        <f>1-(D48/D31)</f>
        <v>#DIV/0!</v>
      </c>
      <c r="D53" s="225"/>
      <c r="E53" s="225"/>
    </row>
    <row r="54" spans="1:21">
      <c r="A54" s="223" t="s">
        <v>171</v>
      </c>
      <c r="B54" s="226"/>
      <c r="C54" s="227"/>
      <c r="D54" s="228">
        <f>D22-D37</f>
        <v>0</v>
      </c>
      <c r="E54" s="229"/>
      <c r="F54" s="32"/>
    </row>
    <row r="55" spans="1:21">
      <c r="A55" s="187" t="s">
        <v>172</v>
      </c>
      <c r="B55" s="200"/>
      <c r="C55" s="200"/>
      <c r="D55" s="200"/>
      <c r="E55" s="54">
        <f>L30-L46</f>
        <v>0</v>
      </c>
      <c r="F55" s="66" t="e">
        <f>1-(M37/M22)</f>
        <v>#DIV/0!</v>
      </c>
    </row>
    <row r="57" spans="1:21" ht="15.75" thickBot="1">
      <c r="A57" s="231" t="s">
        <v>173</v>
      </c>
      <c r="B57" s="231"/>
      <c r="C57" s="231"/>
      <c r="D57" s="231"/>
      <c r="E57" s="231"/>
      <c r="F57" s="231"/>
    </row>
    <row r="58" spans="1:21" ht="15.75" thickBot="1">
      <c r="A58" s="251" t="s">
        <v>49</v>
      </c>
      <c r="B58" s="256"/>
      <c r="C58" s="256"/>
      <c r="D58" s="256"/>
      <c r="E58" s="256"/>
      <c r="F58" s="139">
        <f>'PROJECT INFO'!B28</f>
        <v>0</v>
      </c>
      <c r="G58" s="170"/>
      <c r="H58" s="170"/>
      <c r="I58" s="8"/>
    </row>
    <row r="59" spans="1:21" ht="15.75" thickBot="1">
      <c r="A59" s="223" t="s">
        <v>174</v>
      </c>
      <c r="B59" s="226"/>
      <c r="C59" s="226"/>
      <c r="D59" s="226"/>
      <c r="E59" s="226"/>
      <c r="F59" s="45"/>
      <c r="G59" s="170" t="s">
        <v>36</v>
      </c>
      <c r="H59" s="170"/>
      <c r="I59" s="7" t="s">
        <v>175</v>
      </c>
      <c r="J59" s="117"/>
      <c r="K59" s="117"/>
      <c r="L59" s="117"/>
      <c r="M59" s="117"/>
      <c r="N59" s="55"/>
      <c r="O59" s="6"/>
    </row>
    <row r="60" spans="1:21" ht="15.75" thickBot="1">
      <c r="A60" s="223" t="s">
        <v>273</v>
      </c>
      <c r="B60" s="226"/>
      <c r="C60" s="226"/>
      <c r="D60" s="226"/>
      <c r="E60" s="226"/>
      <c r="F60" s="45"/>
      <c r="G60" s="168" t="s">
        <v>36</v>
      </c>
      <c r="H60" s="168"/>
    </row>
    <row r="62" spans="1:21">
      <c r="A62" s="12" t="s">
        <v>274</v>
      </c>
      <c r="B62" s="12"/>
      <c r="C62" s="12"/>
      <c r="D62" s="12"/>
      <c r="E62" s="12"/>
      <c r="F62" s="17"/>
    </row>
    <row r="64" spans="1:21" ht="15.75" thickBot="1">
      <c r="A64" s="222" t="s">
        <v>178</v>
      </c>
      <c r="B64" s="222"/>
      <c r="C64" s="222"/>
      <c r="D64" s="223"/>
      <c r="E64" s="52"/>
      <c r="F64" s="6"/>
    </row>
    <row r="65" spans="1:12" ht="15.75" thickBot="1">
      <c r="A65" s="222" t="s">
        <v>275</v>
      </c>
      <c r="B65" s="222"/>
      <c r="C65" s="222"/>
      <c r="D65" s="223"/>
      <c r="E65" s="52"/>
      <c r="F65" s="6"/>
    </row>
    <row r="66" spans="1:12">
      <c r="A66" s="222" t="s">
        <v>180</v>
      </c>
      <c r="B66" s="222"/>
      <c r="C66" s="222"/>
      <c r="D66" s="222"/>
      <c r="E66" s="110" t="e">
        <f>1-(E65/E64)</f>
        <v>#DIV/0!</v>
      </c>
    </row>
    <row r="68" spans="1:12" ht="15.75" thickBot="1">
      <c r="A68" s="236" t="s">
        <v>181</v>
      </c>
      <c r="B68" s="236"/>
      <c r="C68" s="236"/>
      <c r="D68" s="236"/>
      <c r="E68" s="236"/>
      <c r="F68" s="236"/>
    </row>
    <row r="69" spans="1:12" ht="65.25" customHeight="1" thickBot="1">
      <c r="A69" s="251" t="s">
        <v>554</v>
      </c>
      <c r="B69" s="256"/>
      <c r="C69" s="257"/>
      <c r="D69" s="256"/>
      <c r="E69" s="141">
        <f>'PROJECT INFO'!B30</f>
        <v>0</v>
      </c>
      <c r="F69" s="8"/>
      <c r="G69" s="8"/>
      <c r="H69" s="8"/>
      <c r="I69" s="8"/>
      <c r="J69" s="8"/>
      <c r="K69" s="8"/>
      <c r="L69" s="8"/>
    </row>
    <row r="70" spans="1:12" ht="15.75" thickBot="1">
      <c r="A70" s="198" t="s">
        <v>182</v>
      </c>
      <c r="B70" s="199"/>
      <c r="C70" s="45"/>
    </row>
    <row r="71" spans="1:12" ht="15.75" thickBot="1">
      <c r="A71" s="222" t="s">
        <v>183</v>
      </c>
      <c r="B71" s="222"/>
      <c r="C71" s="206"/>
      <c r="D71" s="222"/>
      <c r="E71" s="199"/>
      <c r="F71" s="45"/>
      <c r="G71" s="168" t="s">
        <v>36</v>
      </c>
      <c r="H71" s="168"/>
      <c r="I71" s="6"/>
    </row>
    <row r="72" spans="1:12" ht="15.75" thickBot="1">
      <c r="A72" s="223" t="s">
        <v>184</v>
      </c>
      <c r="B72" s="226"/>
      <c r="C72" s="226"/>
      <c r="D72" s="226"/>
      <c r="E72" s="45"/>
      <c r="F72" s="6" t="s">
        <v>36</v>
      </c>
      <c r="G72" s="6"/>
      <c r="H72" s="6"/>
    </row>
    <row r="73" spans="1:12" ht="15.75" thickBot="1">
      <c r="A73" s="223" t="s">
        <v>185</v>
      </c>
      <c r="B73" s="226"/>
      <c r="C73" s="227"/>
      <c r="D73" s="45"/>
      <c r="E73" s="168" t="s">
        <v>36</v>
      </c>
      <c r="F73" s="168"/>
      <c r="I73" s="6"/>
    </row>
    <row r="74" spans="1:12" ht="15.75" thickBot="1">
      <c r="A74" s="223" t="s">
        <v>186</v>
      </c>
      <c r="B74" s="226"/>
      <c r="C74" s="226"/>
      <c r="D74" s="235"/>
      <c r="E74" s="46"/>
    </row>
    <row r="75" spans="1:12" ht="15.75" thickBot="1">
      <c r="A75" s="222" t="s">
        <v>187</v>
      </c>
      <c r="B75" s="222"/>
      <c r="C75" s="223"/>
      <c r="D75" s="45"/>
      <c r="E75" s="6" t="s">
        <v>36</v>
      </c>
      <c r="F75" s="6"/>
      <c r="G75" s="6"/>
    </row>
    <row r="76" spans="1:12" ht="15.75" thickBot="1">
      <c r="A76" s="1" t="s">
        <v>188</v>
      </c>
      <c r="B76" s="1"/>
      <c r="C76" s="1"/>
      <c r="D76" s="45"/>
      <c r="E76" s="6" t="s">
        <v>36</v>
      </c>
      <c r="G76" s="6"/>
      <c r="H76" s="6"/>
    </row>
    <row r="77" spans="1:12" ht="15.75" thickBot="1">
      <c r="A77" s="223" t="s">
        <v>189</v>
      </c>
      <c r="B77" s="226"/>
      <c r="C77" s="227"/>
      <c r="D77" s="45"/>
      <c r="E77" s="6" t="s">
        <v>36</v>
      </c>
      <c r="G77" s="6"/>
      <c r="H77" s="6"/>
    </row>
    <row r="78" spans="1:12" ht="15.75" thickBot="1">
      <c r="A78" s="223" t="s">
        <v>190</v>
      </c>
      <c r="B78" s="226"/>
      <c r="C78" s="227"/>
      <c r="D78" s="45"/>
      <c r="E78" s="168" t="s">
        <v>36</v>
      </c>
      <c r="F78" s="168"/>
      <c r="I78" s="6"/>
    </row>
    <row r="80" spans="1:12" ht="15.75" thickBot="1">
      <c r="A80" s="258" t="s">
        <v>47</v>
      </c>
      <c r="B80" s="258"/>
      <c r="C80" s="238"/>
      <c r="D80" s="238"/>
      <c r="E80" s="238"/>
      <c r="F80" s="238"/>
    </row>
    <row r="81" spans="1:14" ht="15.75" thickBot="1">
      <c r="A81" s="260" t="s">
        <v>218</v>
      </c>
      <c r="B81" s="261"/>
      <c r="C81" s="142">
        <f>'PROJECT INFO'!I18</f>
        <v>0</v>
      </c>
    </row>
    <row r="82" spans="1:14" ht="15.75" thickBot="1">
      <c r="A82" s="259" t="s">
        <v>276</v>
      </c>
      <c r="B82" s="259"/>
      <c r="C82" s="259"/>
      <c r="D82" s="216"/>
      <c r="E82" s="45"/>
      <c r="F82" s="6" t="s">
        <v>36</v>
      </c>
      <c r="G82" s="6"/>
      <c r="H82" s="6"/>
    </row>
    <row r="83" spans="1:14" ht="15" customHeight="1" thickBot="1">
      <c r="A83" s="216" t="s">
        <v>220</v>
      </c>
      <c r="B83" s="217"/>
      <c r="C83" s="301"/>
      <c r="D83" s="217"/>
      <c r="E83" s="45"/>
      <c r="F83" s="6" t="s">
        <v>36</v>
      </c>
      <c r="G83" s="6"/>
      <c r="H83" s="6"/>
      <c r="I83" s="7" t="s">
        <v>221</v>
      </c>
      <c r="J83" s="117"/>
      <c r="K83" s="117"/>
      <c r="L83" s="117"/>
      <c r="M83" s="117"/>
      <c r="N83" s="55"/>
    </row>
    <row r="84" spans="1:14" ht="15.75" thickBot="1">
      <c r="A84" s="206" t="s">
        <v>222</v>
      </c>
      <c r="B84" s="207"/>
      <c r="C84" s="45"/>
      <c r="D84" s="6" t="s">
        <v>36</v>
      </c>
      <c r="E84" s="6"/>
      <c r="F84" s="6"/>
    </row>
    <row r="86" spans="1:14">
      <c r="A86" s="239" t="s">
        <v>277</v>
      </c>
      <c r="B86" s="239"/>
      <c r="C86" s="239"/>
      <c r="D86" s="239"/>
      <c r="E86" s="239"/>
    </row>
    <row r="88" spans="1:14" ht="15" customHeight="1" thickBot="1">
      <c r="A88" s="240" t="s">
        <v>194</v>
      </c>
      <c r="B88" s="240"/>
      <c r="C88" s="240"/>
      <c r="D88" s="240"/>
      <c r="E88" s="46"/>
    </row>
    <row r="89" spans="1:14" ht="15" customHeight="1" thickBot="1">
      <c r="A89" s="240" t="s">
        <v>278</v>
      </c>
      <c r="B89" s="240"/>
      <c r="C89" s="240"/>
      <c r="D89" s="240"/>
      <c r="E89" s="46"/>
    </row>
    <row r="90" spans="1:14" ht="15" customHeight="1">
      <c r="A90" s="240" t="s">
        <v>196</v>
      </c>
      <c r="B90" s="240"/>
      <c r="C90" s="240"/>
      <c r="D90" s="240"/>
      <c r="E90" s="110" t="e">
        <f>1-(E89/E88)</f>
        <v>#DIV/0!</v>
      </c>
    </row>
    <row r="92" spans="1:14" ht="15.75" thickBot="1">
      <c r="A92" s="258" t="s">
        <v>51</v>
      </c>
      <c r="B92" s="258"/>
      <c r="C92" s="238"/>
      <c r="D92" s="238"/>
      <c r="E92" s="238"/>
      <c r="F92" s="238"/>
    </row>
    <row r="93" spans="1:14" ht="15.75" thickBot="1">
      <c r="A93" s="260" t="s">
        <v>225</v>
      </c>
      <c r="B93" s="261"/>
      <c r="C93" s="141">
        <f>'PROJECT INFO'!I19</f>
        <v>0</v>
      </c>
    </row>
    <row r="94" spans="1:14" ht="15.75" thickBot="1">
      <c r="A94" s="222" t="s">
        <v>226</v>
      </c>
      <c r="B94" s="222"/>
      <c r="C94" s="206"/>
      <c r="D94" s="198"/>
      <c r="E94" s="223"/>
      <c r="F94" s="45"/>
      <c r="G94" s="171" t="s">
        <v>36</v>
      </c>
      <c r="H94" s="168"/>
      <c r="I94" s="6"/>
    </row>
    <row r="95" spans="1:14" ht="15.75" thickBot="1">
      <c r="A95" s="206" t="s">
        <v>227</v>
      </c>
      <c r="B95" s="206"/>
      <c r="C95" s="207"/>
      <c r="D95" s="46"/>
    </row>
    <row r="97" spans="1:9" ht="15.75" thickBot="1">
      <c r="A97" s="258" t="s">
        <v>55</v>
      </c>
      <c r="B97" s="258"/>
      <c r="C97" s="238"/>
      <c r="D97" s="238"/>
      <c r="E97" s="238"/>
      <c r="F97" s="238"/>
    </row>
    <row r="98" spans="1:9" ht="15.75" thickBot="1">
      <c r="A98" s="260" t="s">
        <v>228</v>
      </c>
      <c r="B98" s="261"/>
      <c r="C98" s="141">
        <f>'PROJECT INFO'!I20</f>
        <v>0</v>
      </c>
    </row>
    <row r="99" spans="1:9" ht="15.75" thickBot="1">
      <c r="A99" s="222" t="s">
        <v>229</v>
      </c>
      <c r="B99" s="222"/>
      <c r="C99" s="206"/>
      <c r="D99" s="223"/>
      <c r="E99" s="45"/>
      <c r="F99" s="6" t="s">
        <v>36</v>
      </c>
      <c r="G99" s="6"/>
      <c r="H99" s="6"/>
    </row>
    <row r="101" spans="1:9" ht="15.75" thickBot="1">
      <c r="A101" s="258" t="s">
        <v>59</v>
      </c>
      <c r="B101" s="258"/>
      <c r="C101" s="238"/>
      <c r="D101" s="238"/>
      <c r="E101" s="238"/>
      <c r="F101" s="238"/>
    </row>
    <row r="102" spans="1:9" ht="34.5" customHeight="1" thickBot="1">
      <c r="A102" s="260" t="s">
        <v>230</v>
      </c>
      <c r="B102" s="261"/>
      <c r="C102" s="141">
        <f>'PROJECT INFO'!I21</f>
        <v>0</v>
      </c>
    </row>
    <row r="103" spans="1:9" ht="15.75" thickBot="1">
      <c r="A103" s="222" t="s">
        <v>231</v>
      </c>
      <c r="B103" s="222"/>
      <c r="C103" s="206"/>
      <c r="D103" s="198"/>
      <c r="E103" s="223"/>
      <c r="F103" s="45"/>
      <c r="G103" s="171" t="s">
        <v>36</v>
      </c>
      <c r="H103" s="168"/>
      <c r="I103" s="6"/>
    </row>
    <row r="104" spans="1:9" ht="15.75" thickBot="1">
      <c r="A104" s="206" t="s">
        <v>232</v>
      </c>
      <c r="B104" s="206"/>
      <c r="C104" s="207"/>
      <c r="D104" s="53"/>
      <c r="E104" s="6" t="s">
        <v>36</v>
      </c>
      <c r="F104" s="6"/>
      <c r="G104" s="6"/>
    </row>
    <row r="105" spans="1:9" ht="15.75" thickBot="1">
      <c r="A105" s="222" t="s">
        <v>233</v>
      </c>
      <c r="B105" s="222"/>
      <c r="C105" s="222"/>
      <c r="D105" s="207"/>
      <c r="E105" s="46"/>
    </row>
    <row r="106" spans="1:9" ht="15.75" thickBot="1">
      <c r="A106" s="223" t="s">
        <v>234</v>
      </c>
      <c r="B106" s="226"/>
      <c r="C106" s="226"/>
      <c r="D106" s="226"/>
      <c r="E106" s="243"/>
      <c r="F106" s="46"/>
    </row>
    <row r="108" spans="1:9" ht="15.75" thickBot="1">
      <c r="A108" s="238" t="s">
        <v>62</v>
      </c>
      <c r="B108" s="238"/>
      <c r="C108" s="238"/>
      <c r="D108" s="238"/>
      <c r="E108" s="238"/>
      <c r="F108" s="238"/>
    </row>
    <row r="109" spans="1:9" ht="31.5" customHeight="1" thickBot="1">
      <c r="A109" s="260" t="s">
        <v>235</v>
      </c>
      <c r="B109" s="261"/>
      <c r="C109" s="141">
        <f>'PROJECT INFO'!I22</f>
        <v>0</v>
      </c>
    </row>
    <row r="110" spans="1:9" ht="15.75" thickBot="1">
      <c r="A110" s="206" t="s">
        <v>236</v>
      </c>
      <c r="B110" s="206"/>
      <c r="C110" s="207"/>
      <c r="D110" s="45"/>
      <c r="E110" s="168" t="s">
        <v>36</v>
      </c>
      <c r="F110" s="168"/>
      <c r="G110" s="168"/>
    </row>
    <row r="111" spans="1:9" ht="15.75" thickBot="1">
      <c r="A111" s="222" t="s">
        <v>237</v>
      </c>
      <c r="B111" s="222"/>
      <c r="C111" s="223"/>
      <c r="D111" s="46"/>
    </row>
    <row r="112" spans="1:9" ht="15.75" thickBot="1">
      <c r="A112" s="222" t="s">
        <v>238</v>
      </c>
      <c r="B112" s="222"/>
      <c r="C112" s="223"/>
      <c r="D112" s="45"/>
      <c r="E112" s="168" t="s">
        <v>36</v>
      </c>
      <c r="F112" s="168"/>
      <c r="G112" s="168"/>
    </row>
    <row r="113" spans="1:9" ht="15.75" thickBot="1">
      <c r="A113" s="222" t="s">
        <v>239</v>
      </c>
      <c r="B113" s="222"/>
      <c r="C113" s="223"/>
      <c r="D113" s="46"/>
    </row>
    <row r="115" spans="1:9" ht="15.75" thickBot="1">
      <c r="A115" s="258" t="s">
        <v>65</v>
      </c>
      <c r="B115" s="258"/>
      <c r="C115" s="238"/>
      <c r="D115" s="238"/>
      <c r="E115" s="238"/>
      <c r="F115" s="238"/>
    </row>
    <row r="116" spans="1:9" ht="15.75" thickBot="1">
      <c r="A116" s="262" t="s">
        <v>240</v>
      </c>
      <c r="B116" s="263"/>
      <c r="C116" s="141">
        <f>'PROJECT INFO'!I23</f>
        <v>0</v>
      </c>
    </row>
    <row r="117" spans="1:9" ht="15.75" thickBot="1">
      <c r="A117" s="206" t="s">
        <v>241</v>
      </c>
      <c r="B117" s="206"/>
      <c r="C117" s="206"/>
      <c r="D117" s="207"/>
      <c r="E117" s="45"/>
      <c r="F117" s="6" t="s">
        <v>36</v>
      </c>
      <c r="G117" s="6"/>
      <c r="H117" s="6"/>
    </row>
    <row r="119" spans="1:9" ht="15.75" thickBot="1">
      <c r="A119" s="238" t="s">
        <v>68</v>
      </c>
      <c r="B119" s="238"/>
      <c r="C119" s="238"/>
      <c r="D119" s="238"/>
      <c r="E119" s="238"/>
      <c r="F119" s="238"/>
    </row>
    <row r="120" spans="1:9" ht="15.75" thickBot="1">
      <c r="A120" s="262" t="s">
        <v>242</v>
      </c>
      <c r="B120" s="263"/>
      <c r="C120" s="141">
        <f>'PROJECT INFO'!I24</f>
        <v>0</v>
      </c>
    </row>
    <row r="121" spans="1:9" ht="15.75" thickBot="1">
      <c r="A121" s="206" t="s">
        <v>243</v>
      </c>
      <c r="B121" s="206"/>
      <c r="C121" s="207"/>
      <c r="D121" s="45"/>
      <c r="E121" s="6" t="s">
        <v>36</v>
      </c>
      <c r="F121" s="6"/>
      <c r="G121" s="6"/>
    </row>
    <row r="123" spans="1:9" ht="15.75" thickBot="1">
      <c r="A123" s="238" t="s">
        <v>71</v>
      </c>
      <c r="B123" s="238"/>
      <c r="C123" s="238"/>
      <c r="D123" s="238"/>
      <c r="E123" s="238"/>
      <c r="F123" s="238"/>
    </row>
    <row r="124" spans="1:9" ht="30" customHeight="1" thickBot="1">
      <c r="A124" s="262" t="s">
        <v>244</v>
      </c>
      <c r="B124" s="263"/>
      <c r="C124" s="141">
        <f>'PROJECT INFO'!I25</f>
        <v>0</v>
      </c>
    </row>
    <row r="125" spans="1:9" ht="15.75" thickBot="1">
      <c r="A125" s="206" t="s">
        <v>245</v>
      </c>
      <c r="B125" s="206"/>
      <c r="C125" s="206"/>
      <c r="D125" s="206"/>
      <c r="E125" s="207"/>
      <c r="F125" s="45"/>
      <c r="G125" s="168" t="s">
        <v>36</v>
      </c>
      <c r="H125" s="168"/>
      <c r="I125" s="6"/>
    </row>
    <row r="128" spans="1:9">
      <c r="G128" s="168"/>
      <c r="H128" s="168"/>
    </row>
  </sheetData>
  <sheetProtection selectLockedCells="1"/>
  <mergeCells count="114">
    <mergeCell ref="A123:F123"/>
    <mergeCell ref="A124:B124"/>
    <mergeCell ref="A125:E125"/>
    <mergeCell ref="G125:H125"/>
    <mergeCell ref="G128:H128"/>
    <mergeCell ref="A115:F115"/>
    <mergeCell ref="A116:B116"/>
    <mergeCell ref="A117:D117"/>
    <mergeCell ref="A119:F119"/>
    <mergeCell ref="A120:B120"/>
    <mergeCell ref="A121:C121"/>
    <mergeCell ref="A110:C110"/>
    <mergeCell ref="E110:G110"/>
    <mergeCell ref="A111:C111"/>
    <mergeCell ref="A112:C112"/>
    <mergeCell ref="E112:G112"/>
    <mergeCell ref="A113:C113"/>
    <mergeCell ref="G103:H103"/>
    <mergeCell ref="A104:C104"/>
    <mergeCell ref="A105:D105"/>
    <mergeCell ref="A106:E106"/>
    <mergeCell ref="A108:F108"/>
    <mergeCell ref="A109:B109"/>
    <mergeCell ref="A97:F97"/>
    <mergeCell ref="A98:B98"/>
    <mergeCell ref="A99:D99"/>
    <mergeCell ref="A101:F101"/>
    <mergeCell ref="A102:B102"/>
    <mergeCell ref="A103:E103"/>
    <mergeCell ref="A90:D90"/>
    <mergeCell ref="A92:F92"/>
    <mergeCell ref="A93:B93"/>
    <mergeCell ref="A94:E94"/>
    <mergeCell ref="G94:H94"/>
    <mergeCell ref="A95:C95"/>
    <mergeCell ref="A82:D82"/>
    <mergeCell ref="A83:D83"/>
    <mergeCell ref="A84:B84"/>
    <mergeCell ref="A86:E86"/>
    <mergeCell ref="A88:D88"/>
    <mergeCell ref="A89:D89"/>
    <mergeCell ref="A75:C75"/>
    <mergeCell ref="A77:C77"/>
    <mergeCell ref="A78:C78"/>
    <mergeCell ref="E78:F78"/>
    <mergeCell ref="A80:F80"/>
    <mergeCell ref="A81:B81"/>
    <mergeCell ref="A71:E71"/>
    <mergeCell ref="G71:H71"/>
    <mergeCell ref="A72:D72"/>
    <mergeCell ref="A73:C73"/>
    <mergeCell ref="E73:F73"/>
    <mergeCell ref="A74:D74"/>
    <mergeCell ref="A64:D64"/>
    <mergeCell ref="A65:D65"/>
    <mergeCell ref="A66:D66"/>
    <mergeCell ref="A68:F68"/>
    <mergeCell ref="A69:D69"/>
    <mergeCell ref="A70:B70"/>
    <mergeCell ref="A58:E58"/>
    <mergeCell ref="G58:H58"/>
    <mergeCell ref="A59:E59"/>
    <mergeCell ref="G59:H59"/>
    <mergeCell ref="A60:E60"/>
    <mergeCell ref="G60:H60"/>
    <mergeCell ref="A53:B53"/>
    <mergeCell ref="C53:E53"/>
    <mergeCell ref="A54:C54"/>
    <mergeCell ref="D54:E54"/>
    <mergeCell ref="A55:D55"/>
    <mergeCell ref="A57:F57"/>
    <mergeCell ref="A48:C48"/>
    <mergeCell ref="A50:F50"/>
    <mergeCell ref="A51:B51"/>
    <mergeCell ref="C51:E51"/>
    <mergeCell ref="A52:B52"/>
    <mergeCell ref="C52:E52"/>
    <mergeCell ref="A38:C38"/>
    <mergeCell ref="A44:E44"/>
    <mergeCell ref="A45:E45"/>
    <mergeCell ref="A46:C46"/>
    <mergeCell ref="G46:K46"/>
    <mergeCell ref="A47:C47"/>
    <mergeCell ref="A31:C31"/>
    <mergeCell ref="A33:F33"/>
    <mergeCell ref="A34:C34"/>
    <mergeCell ref="A35:C35"/>
    <mergeCell ref="A36:C36"/>
    <mergeCell ref="A37:C37"/>
    <mergeCell ref="A26:E26"/>
    <mergeCell ref="A27:E27"/>
    <mergeCell ref="A28:E28"/>
    <mergeCell ref="A29:E29"/>
    <mergeCell ref="A30:C30"/>
    <mergeCell ref="G30:K30"/>
    <mergeCell ref="A21:F21"/>
    <mergeCell ref="A22:C22"/>
    <mergeCell ref="A23:C23"/>
    <mergeCell ref="A24:E24"/>
    <mergeCell ref="H10:L10"/>
    <mergeCell ref="M10:O10"/>
    <mergeCell ref="A11:D11"/>
    <mergeCell ref="A13:F13"/>
    <mergeCell ref="A14:D14"/>
    <mergeCell ref="M15:O15"/>
    <mergeCell ref="A1:P1"/>
    <mergeCell ref="A2:P2"/>
    <mergeCell ref="B4:F4"/>
    <mergeCell ref="B5:C5"/>
    <mergeCell ref="C6:D6"/>
    <mergeCell ref="A8:F8"/>
    <mergeCell ref="A9:D9"/>
    <mergeCell ref="A16:C16"/>
    <mergeCell ref="A20:C20"/>
  </mergeCells>
  <dataValidations count="5">
    <dataValidation type="list" allowBlank="1" showInputMessage="1" showErrorMessage="1" sqref="E15 F59:F60 D16 E10 F71" xr:uid="{7BE27C29-6846-4CF3-BDDB-4FFAEDB6AB06}">
      <formula1>$V$3:$V$5</formula1>
    </dataValidation>
    <dataValidation type="list" allowBlank="1" showInputMessage="1" showErrorMessage="1" sqref="D73 C84 D78 D76" xr:uid="{DAE92169-322B-49AC-9070-3022826A4673}">
      <formula1>$U$49:$U$51</formula1>
    </dataValidation>
    <dataValidation type="list" allowBlank="1" showInputMessage="1" showErrorMessage="1" sqref="D75 F125 D121 E117 D112 D110 F103 E99 F94 E82:E83 D77 E72" xr:uid="{FC3990D3-3062-4C31-9EC7-ED73BF287538}">
      <formula1>$U$49:$U$50</formula1>
    </dataValidation>
    <dataValidation type="list" allowBlank="1" showInputMessage="1" showErrorMessage="1" sqref="D104" xr:uid="{4625BFB1-17D1-4264-9D91-E88F022FE77B}">
      <formula1>$U$43:$U$45</formula1>
    </dataValidation>
    <dataValidation type="list" allowBlank="1" showInputMessage="1" showErrorMessage="1" sqref="E17:L17" xr:uid="{C14E49C5-9C9E-4220-90A8-71475B317990}">
      <formula1>$U$6:$U$18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1632-3872-4D8C-A518-6F1468CC644B}">
  <sheetPr>
    <tabColor theme="8" tint="0.59999389629810485"/>
  </sheetPr>
  <dimension ref="A1:K37"/>
  <sheetViews>
    <sheetView workbookViewId="0">
      <selection activeCell="P11" sqref="P11"/>
    </sheetView>
  </sheetViews>
  <sheetFormatPr defaultRowHeight="15"/>
  <cols>
    <col min="1" max="1" width="3.7109375" customWidth="1"/>
    <col min="6" max="6" width="10.28515625" customWidth="1"/>
    <col min="8" max="8" width="11.5703125" customWidth="1"/>
    <col min="9" max="9" width="12.5703125" customWidth="1"/>
    <col min="11" max="11" width="12.5703125" customWidth="1"/>
  </cols>
  <sheetData>
    <row r="1" spans="1:11" ht="18.75">
      <c r="A1" s="264" t="s">
        <v>539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8.75">
      <c r="A2" s="265" t="s">
        <v>547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5.75" thickBot="1"/>
    <row r="4" spans="1:11" ht="19.5" thickBot="1">
      <c r="B4" s="266">
        <f>'SD Tracking'!B4</f>
        <v>0</v>
      </c>
      <c r="C4" s="267"/>
      <c r="D4" s="267"/>
      <c r="E4" s="267"/>
      <c r="F4" s="267"/>
      <c r="G4" s="267"/>
      <c r="H4" s="267"/>
      <c r="I4" s="267"/>
      <c r="J4" s="267"/>
      <c r="K4" s="268"/>
    </row>
    <row r="5" spans="1:11" ht="15.75" thickBot="1">
      <c r="B5" s="56"/>
      <c r="C5" s="143"/>
      <c r="D5" s="143"/>
      <c r="E5" s="143"/>
      <c r="F5" s="143"/>
      <c r="G5" s="143"/>
      <c r="H5" s="143"/>
      <c r="I5" s="143"/>
      <c r="J5" s="143"/>
      <c r="K5" s="57"/>
    </row>
    <row r="6" spans="1:11" ht="15.75" thickBot="1">
      <c r="B6" s="272" t="s">
        <v>35</v>
      </c>
      <c r="C6" s="273"/>
      <c r="D6" s="273"/>
      <c r="E6" s="273"/>
      <c r="F6" s="273"/>
      <c r="G6" s="274">
        <f>'CD Tracking'!B6</f>
        <v>0</v>
      </c>
      <c r="H6" s="275"/>
      <c r="I6" s="143"/>
      <c r="J6" s="143"/>
      <c r="K6" s="57"/>
    </row>
    <row r="7" spans="1:11" ht="15.75" thickBot="1">
      <c r="B7" s="56"/>
      <c r="C7" s="143"/>
      <c r="D7" s="143"/>
      <c r="E7" s="143"/>
      <c r="F7" s="143"/>
      <c r="G7" s="143"/>
      <c r="H7" s="143"/>
      <c r="I7" s="143"/>
      <c r="J7" s="143"/>
      <c r="K7" s="57"/>
    </row>
    <row r="8" spans="1:11" ht="15.75" thickBot="1">
      <c r="B8" s="280" t="s">
        <v>246</v>
      </c>
      <c r="C8" s="281"/>
      <c r="D8" s="281"/>
      <c r="E8" s="281"/>
      <c r="F8" s="281"/>
      <c r="G8" s="269">
        <f>'CD Tracking'!E9</f>
        <v>0</v>
      </c>
      <c r="H8" s="270"/>
      <c r="I8" s="270"/>
      <c r="J8" s="271"/>
      <c r="K8" s="57"/>
    </row>
    <row r="9" spans="1:11" ht="15.75" thickBot="1">
      <c r="B9" s="121"/>
      <c r="C9" s="284" t="s">
        <v>247</v>
      </c>
      <c r="D9" s="284"/>
      <c r="E9" s="284"/>
      <c r="F9" s="284"/>
      <c r="G9" s="99">
        <f>'CD Tracking'!E11</f>
        <v>0</v>
      </c>
      <c r="H9" s="144"/>
      <c r="I9" s="144"/>
      <c r="J9" s="144"/>
      <c r="K9" s="57"/>
    </row>
    <row r="10" spans="1:11" ht="15.75" thickBot="1">
      <c r="B10" s="121"/>
      <c r="C10" s="145"/>
      <c r="D10" s="145"/>
      <c r="E10" s="282" t="s">
        <v>248</v>
      </c>
      <c r="F10" s="283"/>
      <c r="G10" s="100">
        <f>'CD Tracking'!E10</f>
        <v>0</v>
      </c>
      <c r="H10" s="144"/>
      <c r="I10" s="144"/>
      <c r="J10" s="144"/>
      <c r="K10" s="57"/>
    </row>
    <row r="11" spans="1:11" ht="15.75" thickBot="1">
      <c r="B11" s="56"/>
      <c r="C11" s="143"/>
      <c r="D11" s="143"/>
      <c r="E11" s="143"/>
      <c r="F11" s="143"/>
      <c r="G11" s="143"/>
      <c r="H11" s="143"/>
      <c r="I11" s="143"/>
      <c r="J11" s="143"/>
      <c r="K11" s="57"/>
    </row>
    <row r="12" spans="1:11" ht="33" customHeight="1" thickBot="1">
      <c r="B12" s="285" t="s">
        <v>249</v>
      </c>
      <c r="C12" s="286"/>
      <c r="D12" s="286"/>
      <c r="E12" s="286"/>
      <c r="F12" s="286"/>
      <c r="G12" s="293">
        <f>'CD Tracking'!E14</f>
        <v>0</v>
      </c>
      <c r="H12" s="270"/>
      <c r="I12" s="270"/>
      <c r="J12" s="271"/>
      <c r="K12" s="57"/>
    </row>
    <row r="13" spans="1:11" ht="9.6" customHeight="1" thickBot="1">
      <c r="B13" s="95"/>
      <c r="C13" s="146"/>
      <c r="D13" s="146"/>
      <c r="E13" s="146"/>
      <c r="F13" s="146"/>
      <c r="G13" s="146"/>
      <c r="H13" s="146"/>
      <c r="I13" s="146"/>
      <c r="J13" s="146"/>
      <c r="K13" s="57"/>
    </row>
    <row r="14" spans="1:11" ht="15.75" thickBot="1">
      <c r="B14" s="276" t="s">
        <v>250</v>
      </c>
      <c r="C14" s="277"/>
      <c r="D14" s="277"/>
      <c r="E14" s="277"/>
      <c r="F14" s="277"/>
      <c r="G14" s="278" t="e">
        <f>1-(K14/I14)</f>
        <v>#DIV/0!</v>
      </c>
      <c r="H14" s="279"/>
      <c r="I14" s="147" t="e">
        <f>'CD Tracking'!D23</f>
        <v>#DIV/0!</v>
      </c>
      <c r="J14" s="148" t="s">
        <v>251</v>
      </c>
      <c r="K14" s="58" t="e">
        <f>'CD Tracking'!D38</f>
        <v>#DIV/0!</v>
      </c>
    </row>
    <row r="15" spans="1:11" ht="15.75" thickBot="1">
      <c r="B15" s="276" t="s">
        <v>252</v>
      </c>
      <c r="C15" s="277"/>
      <c r="D15" s="277"/>
      <c r="E15" s="277"/>
      <c r="F15" s="294"/>
      <c r="G15" s="295" t="e">
        <f>'CD Tracking'!D47</f>
        <v>#DIV/0!</v>
      </c>
      <c r="H15" s="296"/>
      <c r="I15" s="148"/>
      <c r="J15" s="148"/>
      <c r="K15" s="149"/>
    </row>
    <row r="16" spans="1:11" ht="15.75" thickBot="1">
      <c r="B16" s="276" t="s">
        <v>253</v>
      </c>
      <c r="C16" s="277"/>
      <c r="D16" s="277"/>
      <c r="E16" s="277"/>
      <c r="F16" s="277"/>
      <c r="G16" s="278" t="e">
        <f>1-(K16/I16)</f>
        <v>#DIV/0!</v>
      </c>
      <c r="H16" s="279"/>
      <c r="I16" s="147" t="e">
        <f>'CD Tracking'!D30</f>
        <v>#DIV/0!</v>
      </c>
      <c r="J16" s="148" t="s">
        <v>251</v>
      </c>
      <c r="K16" s="58" t="e">
        <f>'CD Tracking'!D47</f>
        <v>#DIV/0!</v>
      </c>
    </row>
    <row r="17" spans="2:11" ht="15.75" thickBot="1">
      <c r="B17" s="276" t="s">
        <v>254</v>
      </c>
      <c r="C17" s="277"/>
      <c r="D17" s="277"/>
      <c r="E17" s="277"/>
      <c r="F17" s="277"/>
      <c r="G17" s="292" t="e">
        <f>1-(K17/I17)</f>
        <v>#DIV/0!</v>
      </c>
      <c r="H17" s="279"/>
      <c r="I17" s="150">
        <f>'CD Tracking'!D31</f>
        <v>0</v>
      </c>
      <c r="J17" s="148" t="s">
        <v>251</v>
      </c>
      <c r="K17" s="59">
        <f>'CD Tracking'!D48</f>
        <v>0</v>
      </c>
    </row>
    <row r="18" spans="2:11" ht="27.95" customHeight="1" thickBot="1">
      <c r="B18" s="297" t="s">
        <v>255</v>
      </c>
      <c r="C18" s="298"/>
      <c r="D18" s="298"/>
      <c r="E18" s="298"/>
      <c r="F18" s="298"/>
      <c r="G18" s="299">
        <f>I18-K18</f>
        <v>0</v>
      </c>
      <c r="H18" s="300"/>
      <c r="I18" s="96">
        <f>'CD Tracking'!D22</f>
        <v>0</v>
      </c>
      <c r="J18" s="151" t="s">
        <v>256</v>
      </c>
      <c r="K18" s="97">
        <f>'CD Tracking'!D37</f>
        <v>0</v>
      </c>
    </row>
    <row r="19" spans="2:11" ht="15.75" thickBot="1">
      <c r="B19" s="56"/>
      <c r="C19" s="143"/>
      <c r="D19" s="143"/>
      <c r="E19" s="143"/>
      <c r="F19" s="143"/>
      <c r="G19" s="292" t="e">
        <f>1-(K18/I18)</f>
        <v>#DIV/0!</v>
      </c>
      <c r="H19" s="279"/>
      <c r="I19" s="143"/>
      <c r="J19" s="143"/>
      <c r="K19" s="57"/>
    </row>
    <row r="20" spans="2:11" ht="15.75" thickBot="1">
      <c r="B20" s="56"/>
      <c r="C20" s="143"/>
      <c r="D20" s="143"/>
      <c r="E20" s="282" t="s">
        <v>248</v>
      </c>
      <c r="F20" s="283"/>
      <c r="G20" s="101">
        <f>'CD Tracking'!E15</f>
        <v>0</v>
      </c>
      <c r="H20" s="143"/>
      <c r="I20" s="143"/>
      <c r="J20" s="143"/>
      <c r="K20" s="57"/>
    </row>
    <row r="21" spans="2:11" ht="15.75" thickBot="1">
      <c r="B21" s="56"/>
      <c r="C21" s="143"/>
      <c r="D21" s="143"/>
      <c r="E21" s="143"/>
      <c r="F21" s="143"/>
      <c r="G21" s="143"/>
      <c r="H21" s="143"/>
      <c r="I21" s="143"/>
      <c r="J21" s="143"/>
      <c r="K21" s="57"/>
    </row>
    <row r="22" spans="2:11" ht="29.45" customHeight="1" thickBot="1">
      <c r="B22" s="297" t="s">
        <v>257</v>
      </c>
      <c r="C22" s="298"/>
      <c r="D22" s="298"/>
      <c r="E22" s="298"/>
      <c r="F22" s="298"/>
      <c r="G22" s="299">
        <f>'CD Tracking'!E55</f>
        <v>0</v>
      </c>
      <c r="H22" s="300"/>
      <c r="I22" s="96">
        <f>'CD Tracking'!L30</f>
        <v>0</v>
      </c>
      <c r="J22" s="151" t="s">
        <v>256</v>
      </c>
      <c r="K22" s="97">
        <f>'CD Tracking'!L46</f>
        <v>0</v>
      </c>
    </row>
    <row r="23" spans="2:11" ht="15.75" thickBot="1">
      <c r="B23" s="119"/>
      <c r="C23" s="148"/>
      <c r="D23" s="148"/>
      <c r="E23" s="148"/>
      <c r="F23" s="148"/>
      <c r="G23" s="278" t="e">
        <f>1-(K22/I22)</f>
        <v>#DIV/0!</v>
      </c>
      <c r="H23" s="279"/>
      <c r="I23" s="143"/>
      <c r="J23" s="143"/>
      <c r="K23" s="57"/>
    </row>
    <row r="24" spans="2:11" ht="15.75" thickBot="1">
      <c r="B24" s="56"/>
      <c r="C24" s="143"/>
      <c r="D24" s="143"/>
      <c r="E24" s="143"/>
      <c r="F24" s="143"/>
      <c r="G24" s="143"/>
      <c r="H24" s="143"/>
      <c r="I24" s="143"/>
      <c r="J24" s="143"/>
      <c r="K24" s="57"/>
    </row>
    <row r="25" spans="2:11" ht="15.75" thickBot="1">
      <c r="B25" s="285" t="s">
        <v>258</v>
      </c>
      <c r="C25" s="286"/>
      <c r="D25" s="286"/>
      <c r="E25" s="286"/>
      <c r="F25" s="286"/>
      <c r="G25" s="293">
        <f>'CD Tracking'!F58</f>
        <v>0</v>
      </c>
      <c r="H25" s="270"/>
      <c r="I25" s="270"/>
      <c r="J25" s="271"/>
      <c r="K25" s="57"/>
    </row>
    <row r="26" spans="2:11" ht="27.95" customHeight="1" thickBot="1">
      <c r="B26" s="287" t="s">
        <v>259</v>
      </c>
      <c r="C26" s="288"/>
      <c r="D26" s="288"/>
      <c r="E26" s="288"/>
      <c r="F26" s="288"/>
      <c r="G26" s="289">
        <f>I26-K26</f>
        <v>0</v>
      </c>
      <c r="H26" s="290"/>
      <c r="I26" s="96">
        <f>'CD Tracking'!E64</f>
        <v>0</v>
      </c>
      <c r="J26" s="151" t="s">
        <v>256</v>
      </c>
      <c r="K26" s="97">
        <f>'CD Tracking'!E65</f>
        <v>0</v>
      </c>
    </row>
    <row r="27" spans="2:11" ht="15.75" thickBot="1">
      <c r="B27" s="119"/>
      <c r="C27" s="148"/>
      <c r="D27" s="148"/>
      <c r="E27" s="148"/>
      <c r="F27" s="148"/>
      <c r="G27" s="292" t="e">
        <f>1-(K26/I26)</f>
        <v>#DIV/0!</v>
      </c>
      <c r="H27" s="279"/>
      <c r="I27" s="143"/>
      <c r="J27" s="143"/>
      <c r="K27" s="57"/>
    </row>
    <row r="28" spans="2:11" ht="15.75" thickBot="1">
      <c r="B28" s="56"/>
      <c r="C28" s="143"/>
      <c r="D28" s="143"/>
      <c r="E28" s="282" t="s">
        <v>248</v>
      </c>
      <c r="F28" s="283"/>
      <c r="G28" s="101">
        <f>'CD Tracking'!F59</f>
        <v>0</v>
      </c>
      <c r="H28" s="143"/>
      <c r="I28" s="143"/>
      <c r="J28" s="143"/>
      <c r="K28" s="57"/>
    </row>
    <row r="29" spans="2:11" ht="15.75" thickBot="1">
      <c r="B29" s="56"/>
      <c r="C29" s="143"/>
      <c r="D29" s="143"/>
      <c r="E29" s="143"/>
      <c r="F29" s="143"/>
      <c r="G29" s="143"/>
      <c r="H29" s="143"/>
      <c r="I29" s="143"/>
      <c r="J29" s="143"/>
      <c r="K29" s="57"/>
    </row>
    <row r="30" spans="2:11" ht="27.95" customHeight="1" thickBot="1">
      <c r="B30" s="285" t="s">
        <v>260</v>
      </c>
      <c r="C30" s="286"/>
      <c r="D30" s="286"/>
      <c r="E30" s="286"/>
      <c r="F30" s="286"/>
      <c r="G30" s="293">
        <f>'CD Tracking'!C81</f>
        <v>0</v>
      </c>
      <c r="H30" s="270"/>
      <c r="I30" s="270"/>
      <c r="J30" s="271"/>
      <c r="K30" s="57"/>
    </row>
    <row r="31" spans="2:11" ht="15.75" thickBot="1">
      <c r="B31" s="276" t="s">
        <v>261</v>
      </c>
      <c r="C31" s="277"/>
      <c r="D31" s="277"/>
      <c r="E31" s="277"/>
      <c r="F31" s="277"/>
      <c r="G31" s="291">
        <f>I31-K31</f>
        <v>0</v>
      </c>
      <c r="H31" s="275"/>
      <c r="I31" s="60">
        <f>'CD Tracking'!E88</f>
        <v>0</v>
      </c>
      <c r="J31" s="148" t="s">
        <v>256</v>
      </c>
      <c r="K31" s="61">
        <f>'CD Tracking'!E89</f>
        <v>0</v>
      </c>
    </row>
    <row r="32" spans="2:11" ht="15.75" thickBot="1">
      <c r="B32" s="119"/>
      <c r="C32" s="148"/>
      <c r="D32" s="148"/>
      <c r="E32" s="148"/>
      <c r="F32" s="148"/>
      <c r="G32" s="292" t="e">
        <f>1-(K31/I31)</f>
        <v>#DIV/0!</v>
      </c>
      <c r="H32" s="279"/>
      <c r="I32" s="143"/>
      <c r="J32" s="143"/>
      <c r="K32" s="57"/>
    </row>
    <row r="33" spans="2:11" ht="15.75" thickBot="1">
      <c r="B33" s="56"/>
      <c r="C33" s="143"/>
      <c r="D33" s="143"/>
      <c r="E33" s="282" t="s">
        <v>248</v>
      </c>
      <c r="F33" s="283"/>
      <c r="G33" s="101">
        <f>'CD Tracking'!E83</f>
        <v>0</v>
      </c>
      <c r="H33" s="143"/>
      <c r="I33" s="143"/>
      <c r="J33" s="143"/>
      <c r="K33" s="57"/>
    </row>
    <row r="34" spans="2:11" ht="15.75" thickBot="1">
      <c r="B34" s="56"/>
      <c r="C34" s="143"/>
      <c r="D34" s="143"/>
      <c r="E34" s="143"/>
      <c r="F34" s="143"/>
      <c r="G34" s="143"/>
      <c r="H34" s="143"/>
      <c r="I34" s="143"/>
      <c r="J34" s="143"/>
      <c r="K34" s="57"/>
    </row>
    <row r="35" spans="2:11" ht="15.75" thickBot="1">
      <c r="B35" s="276" t="s">
        <v>262</v>
      </c>
      <c r="C35" s="277"/>
      <c r="D35" s="277"/>
      <c r="E35" s="277"/>
      <c r="F35" s="277"/>
      <c r="G35" s="291">
        <f>I35-K35</f>
        <v>0</v>
      </c>
      <c r="H35" s="275"/>
      <c r="I35" s="152">
        <f>I22+I31</f>
        <v>0</v>
      </c>
      <c r="J35" s="148" t="s">
        <v>256</v>
      </c>
      <c r="K35" s="82">
        <f>K22+K31</f>
        <v>0</v>
      </c>
    </row>
    <row r="36" spans="2:11" ht="15.75" thickBot="1">
      <c r="B36" s="118"/>
      <c r="C36" s="153"/>
      <c r="D36" s="153"/>
      <c r="E36" s="153"/>
      <c r="F36" s="153"/>
      <c r="G36" s="278" t="e">
        <f>1-(K35/I35)</f>
        <v>#DIV/0!</v>
      </c>
      <c r="H36" s="279"/>
      <c r="I36" s="154"/>
      <c r="J36" s="148"/>
      <c r="K36" s="65"/>
    </row>
    <row r="37" spans="2:11" ht="15.75" thickBot="1">
      <c r="B37" s="62"/>
      <c r="C37" s="63"/>
      <c r="D37" s="63"/>
      <c r="E37" s="63"/>
      <c r="F37" s="63"/>
      <c r="G37" s="63"/>
      <c r="H37" s="63"/>
      <c r="I37" s="63"/>
      <c r="J37" s="63"/>
      <c r="K37" s="64"/>
    </row>
  </sheetData>
  <sheetProtection algorithmName="SHA-512" hashValue="kqktLnwnAF275mI0empdc2XOHhe5JH37BNY3hJicXh8sE/8vQlsd3CUD6E1CqhjJFHb172ZDnZy1w/2rzLPkOg==" saltValue="qTiU+oDw2ltKdP5ahUnlBg==" spinCount="100000" sheet="1" objects="1" scenarios="1" selectLockedCells="1"/>
  <mergeCells count="41">
    <mergeCell ref="G36:H36"/>
    <mergeCell ref="B31:F31"/>
    <mergeCell ref="G31:H31"/>
    <mergeCell ref="G32:H32"/>
    <mergeCell ref="E33:F33"/>
    <mergeCell ref="B35:F35"/>
    <mergeCell ref="G35:H35"/>
    <mergeCell ref="B26:F26"/>
    <mergeCell ref="G26:H26"/>
    <mergeCell ref="G27:H27"/>
    <mergeCell ref="E28:F28"/>
    <mergeCell ref="B30:F30"/>
    <mergeCell ref="G30:J30"/>
    <mergeCell ref="B25:F25"/>
    <mergeCell ref="G25:J25"/>
    <mergeCell ref="B16:F16"/>
    <mergeCell ref="G16:H16"/>
    <mergeCell ref="B17:F17"/>
    <mergeCell ref="G17:H17"/>
    <mergeCell ref="B18:F18"/>
    <mergeCell ref="G18:H18"/>
    <mergeCell ref="G19:H19"/>
    <mergeCell ref="E20:F20"/>
    <mergeCell ref="B22:F22"/>
    <mergeCell ref="G22:H22"/>
    <mergeCell ref="G23:H23"/>
    <mergeCell ref="A1:K1"/>
    <mergeCell ref="A2:K2"/>
    <mergeCell ref="B15:F15"/>
    <mergeCell ref="G15:H15"/>
    <mergeCell ref="B4:K4"/>
    <mergeCell ref="B6:F6"/>
    <mergeCell ref="G6:H6"/>
    <mergeCell ref="B8:F8"/>
    <mergeCell ref="G8:J8"/>
    <mergeCell ref="C9:F9"/>
    <mergeCell ref="E10:F10"/>
    <mergeCell ref="B12:F12"/>
    <mergeCell ref="G12:J12"/>
    <mergeCell ref="B14:F14"/>
    <mergeCell ref="G14:H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B065-9FCA-4E52-AFB7-A26E773C50AD}">
  <sheetPr>
    <tabColor theme="9" tint="0.59999389629810485"/>
  </sheetPr>
  <dimension ref="A1:V128"/>
  <sheetViews>
    <sheetView topLeftCell="A54" zoomScaleNormal="100" workbookViewId="0">
      <selection activeCell="K72" sqref="K72"/>
    </sheetView>
  </sheetViews>
  <sheetFormatPr defaultRowHeight="15"/>
  <cols>
    <col min="1" max="1" width="18.28515625" customWidth="1"/>
    <col min="2" max="2" width="13.7109375" customWidth="1"/>
    <col min="3" max="3" width="34.5703125" customWidth="1"/>
    <col min="4" max="4" width="23.140625" customWidth="1"/>
    <col min="5" max="5" width="30" customWidth="1"/>
    <col min="6" max="6" width="17.7109375" customWidth="1"/>
    <col min="7" max="7" width="13.5703125" customWidth="1"/>
    <col min="8" max="8" width="14" customWidth="1"/>
    <col min="9" max="9" width="10" customWidth="1"/>
    <col min="10" max="10" width="14.5703125" customWidth="1"/>
    <col min="11" max="11" width="12.5703125" customWidth="1"/>
    <col min="12" max="12" width="13.28515625" customWidth="1"/>
    <col min="13" max="13" width="12" customWidth="1"/>
    <col min="14" max="14" width="16.42578125" customWidth="1"/>
    <col min="18" max="18" width="12.28515625" customWidth="1"/>
    <col min="19" max="20" width="9.140625" hidden="1" customWidth="1"/>
    <col min="21" max="21" width="66.5703125" hidden="1" customWidth="1"/>
    <col min="22" max="22" width="9.140625" hidden="1" customWidth="1"/>
  </cols>
  <sheetData>
    <row r="1" spans="1:22" ht="21">
      <c r="A1" s="155" t="s">
        <v>539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22" ht="26.25" customHeight="1">
      <c r="A2" s="169" t="s">
        <v>544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2" ht="15.75" thickBot="1">
      <c r="V3" t="s">
        <v>79</v>
      </c>
    </row>
    <row r="4" spans="1:22">
      <c r="A4" s="18" t="s">
        <v>0</v>
      </c>
      <c r="B4" s="247">
        <f>'PROJECT INFO'!B4</f>
        <v>0</v>
      </c>
      <c r="C4" s="248"/>
      <c r="D4" s="248"/>
      <c r="E4" s="248"/>
      <c r="F4" s="249"/>
      <c r="V4" t="s">
        <v>80</v>
      </c>
    </row>
    <row r="5" spans="1:22">
      <c r="A5" s="23" t="s">
        <v>2</v>
      </c>
      <c r="B5" s="247">
        <f>'PROJECT INFO'!B5</f>
        <v>0</v>
      </c>
      <c r="C5" s="249"/>
      <c r="U5" t="s">
        <v>6</v>
      </c>
      <c r="V5" t="s">
        <v>54</v>
      </c>
    </row>
    <row r="6" spans="1:22">
      <c r="A6" s="107" t="s">
        <v>35</v>
      </c>
      <c r="B6" s="139">
        <f>'PROJECT INFO'!B19</f>
        <v>0</v>
      </c>
      <c r="C6" s="168"/>
      <c r="D6" s="168"/>
      <c r="S6" t="s">
        <v>10</v>
      </c>
      <c r="U6" t="s">
        <v>11</v>
      </c>
    </row>
    <row r="7" spans="1:22">
      <c r="S7" t="s">
        <v>15</v>
      </c>
      <c r="U7" t="s">
        <v>16</v>
      </c>
    </row>
    <row r="8" spans="1:22">
      <c r="A8" s="185" t="s">
        <v>85</v>
      </c>
      <c r="B8" s="185"/>
      <c r="C8" s="185"/>
      <c r="D8" s="185"/>
      <c r="E8" s="185"/>
      <c r="F8" s="185"/>
      <c r="S8" t="s">
        <v>19</v>
      </c>
      <c r="U8" t="s">
        <v>20</v>
      </c>
    </row>
    <row r="9" spans="1:22">
      <c r="A9" s="250" t="s">
        <v>43</v>
      </c>
      <c r="B9" s="250"/>
      <c r="C9" s="250"/>
      <c r="D9" s="251"/>
      <c r="E9" s="140">
        <f>'PROJECT INFO'!B24</f>
        <v>0</v>
      </c>
      <c r="U9" t="s">
        <v>23</v>
      </c>
    </row>
    <row r="10" spans="1:22">
      <c r="A10" s="18" t="s">
        <v>279</v>
      </c>
      <c r="B10" s="19"/>
      <c r="C10" s="19"/>
      <c r="D10" s="19"/>
      <c r="E10" s="45"/>
      <c r="F10" s="103" t="s">
        <v>36</v>
      </c>
      <c r="H10" s="252" t="s">
        <v>212</v>
      </c>
      <c r="I10" s="253"/>
      <c r="J10" s="253"/>
      <c r="K10" s="253"/>
      <c r="L10" s="254"/>
      <c r="M10" s="244"/>
      <c r="N10" s="245"/>
      <c r="O10" s="246"/>
      <c r="U10" t="s">
        <v>89</v>
      </c>
    </row>
    <row r="11" spans="1:22">
      <c r="A11" s="222" t="s">
        <v>280</v>
      </c>
      <c r="B11" s="222"/>
      <c r="C11" s="222"/>
      <c r="D11" s="222"/>
      <c r="E11" s="105"/>
    </row>
    <row r="12" spans="1:22">
      <c r="M12" s="2"/>
      <c r="N12" s="2"/>
      <c r="U12" t="s">
        <v>32</v>
      </c>
    </row>
    <row r="13" spans="1:22">
      <c r="A13" s="194" t="s">
        <v>120</v>
      </c>
      <c r="B13" s="194"/>
      <c r="C13" s="194"/>
      <c r="D13" s="194"/>
      <c r="E13" s="194"/>
      <c r="F13" s="194"/>
      <c r="M13" s="2"/>
      <c r="N13" s="2"/>
      <c r="U13" t="s">
        <v>33</v>
      </c>
    </row>
    <row r="14" spans="1:22" ht="44.25" customHeight="1">
      <c r="A14" s="250" t="s">
        <v>121</v>
      </c>
      <c r="B14" s="250"/>
      <c r="C14" s="250"/>
      <c r="D14" s="251"/>
      <c r="E14" s="141">
        <f>'PROJECT INFO'!B26</f>
        <v>0</v>
      </c>
      <c r="F14" s="104"/>
      <c r="G14" s="6"/>
      <c r="H14" s="6"/>
      <c r="U14" t="s">
        <v>34</v>
      </c>
    </row>
    <row r="15" spans="1:22">
      <c r="A15" s="18" t="s">
        <v>281</v>
      </c>
      <c r="B15" s="106"/>
      <c r="C15" s="106"/>
      <c r="D15" s="108"/>
      <c r="E15" s="45"/>
      <c r="F15" s="104" t="s">
        <v>36</v>
      </c>
      <c r="H15" s="7" t="s">
        <v>215</v>
      </c>
      <c r="I15" s="7"/>
      <c r="J15" s="7"/>
      <c r="K15" s="7"/>
      <c r="L15" s="116"/>
      <c r="M15" s="244"/>
      <c r="N15" s="245"/>
      <c r="O15" s="246"/>
      <c r="U15" t="s">
        <v>123</v>
      </c>
    </row>
    <row r="16" spans="1:22">
      <c r="A16" s="223" t="s">
        <v>282</v>
      </c>
      <c r="B16" s="226"/>
      <c r="C16" s="255"/>
      <c r="D16" s="45"/>
      <c r="E16" s="6" t="s">
        <v>36</v>
      </c>
      <c r="F16" s="6"/>
    </row>
    <row r="17" spans="1:21">
      <c r="A17" s="2"/>
      <c r="B17" s="11"/>
      <c r="C17" s="11"/>
      <c r="D17" s="22"/>
      <c r="E17" s="120"/>
      <c r="F17" s="120"/>
      <c r="G17" s="120"/>
      <c r="H17" s="120"/>
      <c r="I17" s="120"/>
      <c r="J17" s="120"/>
      <c r="K17" s="120"/>
      <c r="L17" s="120"/>
      <c r="M17" s="3"/>
      <c r="N17" s="3"/>
      <c r="O17" s="3"/>
      <c r="U17" t="s">
        <v>38</v>
      </c>
    </row>
    <row r="18" spans="1:21">
      <c r="A18" s="12" t="s">
        <v>283</v>
      </c>
      <c r="B18" s="13"/>
      <c r="C18" s="9"/>
      <c r="D18" s="9"/>
      <c r="E18" s="10"/>
      <c r="F18" s="16"/>
      <c r="M18" s="103"/>
      <c r="N18" s="103"/>
      <c r="O18" s="103"/>
      <c r="P18" s="103"/>
      <c r="U18" t="s">
        <v>41</v>
      </c>
    </row>
    <row r="19" spans="1:21">
      <c r="C19" s="14"/>
      <c r="D19" s="15"/>
      <c r="E19" s="15"/>
      <c r="M19" s="103"/>
      <c r="N19" s="103"/>
      <c r="O19" s="103"/>
      <c r="P19" s="103"/>
      <c r="U19" t="s">
        <v>42</v>
      </c>
    </row>
    <row r="20" spans="1:21">
      <c r="A20" s="186" t="s">
        <v>128</v>
      </c>
      <c r="B20" s="186"/>
      <c r="C20" s="187"/>
      <c r="D20" s="46"/>
    </row>
    <row r="21" spans="1:21" ht="15.75">
      <c r="A21" s="188" t="s">
        <v>129</v>
      </c>
      <c r="B21" s="189"/>
      <c r="C21" s="189"/>
      <c r="D21" s="189"/>
      <c r="E21" s="189"/>
      <c r="F21" s="189"/>
      <c r="G21" s="4"/>
      <c r="H21" s="4"/>
      <c r="I21" s="4"/>
      <c r="J21" s="4"/>
    </row>
    <row r="22" spans="1:21" ht="28.5" customHeight="1" thickBot="1">
      <c r="A22" s="219" t="s">
        <v>130</v>
      </c>
      <c r="B22" s="220"/>
      <c r="C22" s="221"/>
      <c r="D22" s="46"/>
      <c r="E22" s="34"/>
      <c r="F22" s="35"/>
      <c r="H22" s="5"/>
      <c r="I22" s="5"/>
      <c r="J22" s="5"/>
      <c r="K22" s="5"/>
      <c r="L22" s="5"/>
      <c r="M22" s="5"/>
    </row>
    <row r="23" spans="1:21" ht="15.75" thickBot="1">
      <c r="A23" s="206" t="s">
        <v>131</v>
      </c>
      <c r="B23" s="206"/>
      <c r="C23" s="207"/>
      <c r="D23" s="29" t="e">
        <f>(D22/D20)*3.412</f>
        <v>#DIV/0!</v>
      </c>
      <c r="G23" s="42" t="s">
        <v>132</v>
      </c>
      <c r="K23" s="137" t="s">
        <v>133</v>
      </c>
      <c r="L23" s="137" t="s">
        <v>134</v>
      </c>
      <c r="U23" t="s">
        <v>44</v>
      </c>
    </row>
    <row r="24" spans="1:21" ht="15.75" thickBot="1">
      <c r="A24" s="187" t="s">
        <v>135</v>
      </c>
      <c r="B24" s="200"/>
      <c r="C24" s="200"/>
      <c r="D24" s="220"/>
      <c r="E24" s="200"/>
      <c r="F24" s="47"/>
      <c r="G24" s="28" t="e">
        <f>((F24/D20)*3.412)*2.8</f>
        <v>#DIV/0!</v>
      </c>
      <c r="H24" s="37" t="s">
        <v>136</v>
      </c>
      <c r="J24" s="25"/>
      <c r="K24" s="135">
        <f>F24*0.000288962</f>
        <v>0</v>
      </c>
      <c r="L24" s="135">
        <f>K24*907.185</f>
        <v>0</v>
      </c>
      <c r="U24" t="s">
        <v>53</v>
      </c>
    </row>
    <row r="25" spans="1:21">
      <c r="A25" s="20" t="s">
        <v>137</v>
      </c>
      <c r="B25" s="20"/>
      <c r="C25" s="20"/>
      <c r="D25" s="20"/>
      <c r="E25" s="20"/>
      <c r="F25" s="47"/>
      <c r="H25" s="31"/>
      <c r="K25" s="70">
        <f>F25*0.000288962</f>
        <v>0</v>
      </c>
      <c r="L25" s="70">
        <f t="shared" ref="L25:L29" si="0">K25*907.185</f>
        <v>0</v>
      </c>
      <c r="U25" t="s">
        <v>56</v>
      </c>
    </row>
    <row r="26" spans="1:21" ht="15.75" thickBot="1">
      <c r="A26" s="187" t="s">
        <v>138</v>
      </c>
      <c r="B26" s="200"/>
      <c r="C26" s="200"/>
      <c r="D26" s="200"/>
      <c r="E26" s="209"/>
      <c r="F26" s="47"/>
      <c r="H26" s="31"/>
      <c r="L26" s="32"/>
      <c r="U26" t="s">
        <v>61</v>
      </c>
    </row>
    <row r="27" spans="1:21" ht="15.75" thickBot="1">
      <c r="A27" s="187" t="s">
        <v>139</v>
      </c>
      <c r="B27" s="200"/>
      <c r="C27" s="200"/>
      <c r="D27" s="200"/>
      <c r="E27" s="209"/>
      <c r="F27" s="47"/>
      <c r="H27" s="31"/>
      <c r="J27" s="137" t="s">
        <v>140</v>
      </c>
      <c r="K27" s="137" t="s">
        <v>133</v>
      </c>
      <c r="L27" s="137" t="s">
        <v>134</v>
      </c>
      <c r="N27" s="2"/>
      <c r="U27" t="s">
        <v>64</v>
      </c>
    </row>
    <row r="28" spans="1:21" ht="15" customHeight="1" thickBot="1">
      <c r="A28" s="203" t="s">
        <v>141</v>
      </c>
      <c r="B28" s="204"/>
      <c r="C28" s="204"/>
      <c r="D28" s="204"/>
      <c r="E28" s="210"/>
      <c r="F28" s="47"/>
      <c r="G28" s="28" t="e">
        <f>(F28/D20)*1.05</f>
        <v>#DIV/0!</v>
      </c>
      <c r="H28" s="37" t="s">
        <v>142</v>
      </c>
      <c r="J28" s="135">
        <f>F28*1000</f>
        <v>0</v>
      </c>
      <c r="K28" s="71">
        <f>J28*0.00005311</f>
        <v>0</v>
      </c>
      <c r="L28" s="70">
        <f t="shared" si="0"/>
        <v>0</v>
      </c>
      <c r="N28" s="103"/>
      <c r="O28" s="103"/>
      <c r="P28" s="103"/>
      <c r="U28" t="s">
        <v>67</v>
      </c>
    </row>
    <row r="29" spans="1:21" ht="15" customHeight="1">
      <c r="A29" s="203" t="s">
        <v>143</v>
      </c>
      <c r="B29" s="204"/>
      <c r="C29" s="204"/>
      <c r="D29" s="204"/>
      <c r="E29" s="210"/>
      <c r="F29" s="47"/>
      <c r="H29" s="31"/>
      <c r="J29" s="72">
        <f>F29*1000</f>
        <v>0</v>
      </c>
      <c r="K29" s="73">
        <f>F29*0.00005311</f>
        <v>0</v>
      </c>
      <c r="L29" s="72">
        <f t="shared" si="0"/>
        <v>0</v>
      </c>
      <c r="N29" s="103"/>
      <c r="O29" s="103"/>
      <c r="P29" s="103"/>
      <c r="U29" t="s">
        <v>42</v>
      </c>
    </row>
    <row r="30" spans="1:21">
      <c r="A30" s="198" t="s">
        <v>144</v>
      </c>
      <c r="B30" s="198"/>
      <c r="C30" s="199"/>
      <c r="D30" s="29" t="e">
        <f>SUM(G24,G28)</f>
        <v>#DIV/0!</v>
      </c>
      <c r="E30" s="103"/>
      <c r="F30" s="103"/>
      <c r="G30" s="211" t="s">
        <v>145</v>
      </c>
      <c r="H30" s="211"/>
      <c r="I30" s="211"/>
      <c r="J30" s="211"/>
      <c r="K30" s="212"/>
      <c r="L30" s="68">
        <f>L24+L28</f>
        <v>0</v>
      </c>
    </row>
    <row r="31" spans="1:21">
      <c r="A31" s="187" t="s">
        <v>146</v>
      </c>
      <c r="B31" s="200"/>
      <c r="C31" s="200"/>
      <c r="D31" s="48"/>
      <c r="E31" s="103"/>
      <c r="F31" s="103"/>
      <c r="H31" s="103"/>
      <c r="J31" s="103"/>
      <c r="K31" s="103"/>
      <c r="L31" s="103"/>
      <c r="U31" t="s">
        <v>73</v>
      </c>
    </row>
    <row r="32" spans="1:21">
      <c r="G32" s="33"/>
      <c r="U32" t="s">
        <v>74</v>
      </c>
    </row>
    <row r="33" spans="1:21" ht="15.75">
      <c r="A33" s="201" t="s">
        <v>147</v>
      </c>
      <c r="B33" s="202"/>
      <c r="C33" s="202"/>
      <c r="D33" s="202"/>
      <c r="E33" s="202"/>
      <c r="F33" s="202"/>
      <c r="U33" t="s">
        <v>54</v>
      </c>
    </row>
    <row r="34" spans="1:21" ht="31.5" customHeight="1">
      <c r="A34" s="203" t="s">
        <v>148</v>
      </c>
      <c r="B34" s="204"/>
      <c r="C34" s="204"/>
      <c r="D34" s="49"/>
      <c r="F34" s="109"/>
      <c r="G34" s="2"/>
      <c r="H34" s="36"/>
      <c r="I34" s="36"/>
      <c r="U34" t="s">
        <v>42</v>
      </c>
    </row>
    <row r="35" spans="1:21" ht="30" customHeight="1">
      <c r="A35" s="205" t="s">
        <v>149</v>
      </c>
      <c r="B35" s="206"/>
      <c r="C35" s="207"/>
      <c r="D35" s="26" t="e">
        <f>(D34/D20)*3.412</f>
        <v>#DIV/0!</v>
      </c>
      <c r="U35" t="s">
        <v>50</v>
      </c>
    </row>
    <row r="36" spans="1:21" ht="31.5" customHeight="1">
      <c r="A36" s="203" t="s">
        <v>150</v>
      </c>
      <c r="B36" s="204"/>
      <c r="C36" s="208"/>
      <c r="D36" s="50"/>
      <c r="E36" s="27" t="s">
        <v>151</v>
      </c>
      <c r="F36" s="30" t="e">
        <f>(D36*3.412)/D20</f>
        <v>#DIV/0!</v>
      </c>
      <c r="U36" t="s">
        <v>42</v>
      </c>
    </row>
    <row r="37" spans="1:21" ht="31.5" customHeight="1">
      <c r="A37" s="203" t="s">
        <v>152</v>
      </c>
      <c r="B37" s="204"/>
      <c r="C37" s="204"/>
      <c r="D37" s="38">
        <f>D34-D36</f>
        <v>0</v>
      </c>
      <c r="E37" s="27" t="s">
        <v>153</v>
      </c>
      <c r="F37" s="43">
        <f>0.5*D22</f>
        <v>0</v>
      </c>
      <c r="H37" s="80"/>
      <c r="I37" s="80"/>
      <c r="J37" s="80"/>
      <c r="K37" s="80"/>
      <c r="L37" s="80"/>
      <c r="M37" s="80"/>
    </row>
    <row r="38" spans="1:21" ht="31.5" customHeight="1" thickBot="1">
      <c r="A38" s="205" t="s">
        <v>154</v>
      </c>
      <c r="B38" s="206"/>
      <c r="C38" s="207"/>
      <c r="D38" s="26" t="e">
        <f>(D37/D20)*3.412</f>
        <v>#DIV/0!</v>
      </c>
      <c r="E38" s="27" t="s">
        <v>155</v>
      </c>
      <c r="F38" s="44" t="e">
        <f>0.5*D23</f>
        <v>#DIV/0!</v>
      </c>
      <c r="G38" s="2"/>
      <c r="H38" s="2"/>
      <c r="I38" s="2"/>
      <c r="K38" s="24"/>
      <c r="L38" s="24"/>
    </row>
    <row r="39" spans="1:21" ht="20.25" customHeight="1" thickBot="1">
      <c r="D39" s="40"/>
      <c r="G39" s="41" t="s">
        <v>132</v>
      </c>
      <c r="K39" s="134" t="s">
        <v>133</v>
      </c>
      <c r="L39" s="134" t="s">
        <v>134</v>
      </c>
      <c r="U39" s="5" t="s">
        <v>58</v>
      </c>
    </row>
    <row r="40" spans="1:21" ht="17.25" customHeight="1" thickBot="1">
      <c r="A40" s="1" t="s">
        <v>156</v>
      </c>
      <c r="B40" s="1"/>
      <c r="C40" s="1"/>
      <c r="D40" s="21"/>
      <c r="E40" s="18"/>
      <c r="F40" s="46"/>
      <c r="G40" s="26" t="e">
        <f>((F40/D20)*3.412)*2.8</f>
        <v>#DIV/0!</v>
      </c>
      <c r="H40" s="39" t="s">
        <v>136</v>
      </c>
      <c r="J40" s="25"/>
      <c r="K40" s="132">
        <f>F40*0.000288962</f>
        <v>0</v>
      </c>
      <c r="L40" s="132">
        <f>K40*907.185</f>
        <v>0</v>
      </c>
      <c r="M40" s="32"/>
      <c r="U40" s="5" t="s">
        <v>75</v>
      </c>
    </row>
    <row r="41" spans="1:21">
      <c r="A41" s="20" t="s">
        <v>157</v>
      </c>
      <c r="B41" s="20"/>
      <c r="C41" s="20"/>
      <c r="D41" s="20"/>
      <c r="E41" s="20"/>
      <c r="F41" s="46"/>
      <c r="H41" s="31"/>
      <c r="K41" s="75">
        <f>F41*0.000288962</f>
        <v>0</v>
      </c>
      <c r="L41" s="75">
        <f t="shared" ref="L41" si="1">K41*907.185</f>
        <v>0</v>
      </c>
      <c r="M41" s="32"/>
      <c r="U41" t="s">
        <v>42</v>
      </c>
    </row>
    <row r="42" spans="1:21" ht="15.75" thickBot="1">
      <c r="A42" s="18" t="s">
        <v>158</v>
      </c>
      <c r="B42" s="19"/>
      <c r="C42" s="19"/>
      <c r="D42" s="19"/>
      <c r="E42" s="19"/>
      <c r="F42" s="46"/>
      <c r="H42" s="31"/>
      <c r="L42" s="32"/>
      <c r="M42" s="32"/>
    </row>
    <row r="43" spans="1:21" ht="15.75" thickBot="1">
      <c r="A43" s="18" t="s">
        <v>159</v>
      </c>
      <c r="B43" s="19"/>
      <c r="C43" s="19"/>
      <c r="D43" s="19"/>
      <c r="E43" s="19"/>
      <c r="F43" s="46"/>
      <c r="H43" s="31"/>
      <c r="J43" s="134" t="s">
        <v>140</v>
      </c>
      <c r="K43" s="134" t="s">
        <v>133</v>
      </c>
      <c r="L43" s="134" t="s">
        <v>134</v>
      </c>
      <c r="M43" s="32"/>
      <c r="U43" t="s">
        <v>76</v>
      </c>
    </row>
    <row r="44" spans="1:21" ht="15" customHeight="1" thickBot="1">
      <c r="A44" s="216" t="s">
        <v>160</v>
      </c>
      <c r="B44" s="217"/>
      <c r="C44" s="217"/>
      <c r="D44" s="217"/>
      <c r="E44" s="218"/>
      <c r="F44" s="46">
        <v>0</v>
      </c>
      <c r="G44" s="76" t="e">
        <f>(F44/D20)*1.05</f>
        <v>#DIV/0!</v>
      </c>
      <c r="H44" s="37" t="s">
        <v>142</v>
      </c>
      <c r="J44" s="132">
        <f>F44*1000</f>
        <v>0</v>
      </c>
      <c r="K44" s="78">
        <f>J44*0.00005311</f>
        <v>0</v>
      </c>
      <c r="L44" s="75">
        <f>K44*907.185</f>
        <v>0</v>
      </c>
      <c r="M44" s="32"/>
      <c r="U44" t="s">
        <v>77</v>
      </c>
    </row>
    <row r="45" spans="1:21" ht="15" customHeight="1">
      <c r="A45" s="216" t="s">
        <v>161</v>
      </c>
      <c r="B45" s="217"/>
      <c r="C45" s="217"/>
      <c r="D45" s="217"/>
      <c r="E45" s="218"/>
      <c r="F45" s="46"/>
      <c r="H45" s="103"/>
      <c r="J45" s="77">
        <f>F45*1000</f>
        <v>0</v>
      </c>
      <c r="K45" s="79">
        <f>F45*0.00005311</f>
        <v>0</v>
      </c>
      <c r="L45" s="77">
        <f t="shared" ref="L45" si="2">K45*907.185</f>
        <v>0</v>
      </c>
      <c r="M45" s="32"/>
      <c r="U45" t="s">
        <v>78</v>
      </c>
    </row>
    <row r="46" spans="1:21" ht="31.5" customHeight="1">
      <c r="A46" s="197" t="s">
        <v>162</v>
      </c>
      <c r="B46" s="198"/>
      <c r="C46" s="199"/>
      <c r="D46" s="26" t="e">
        <f>G40+G44</f>
        <v>#DIV/0!</v>
      </c>
      <c r="E46" s="27"/>
      <c r="F46" s="109"/>
      <c r="G46" s="195" t="s">
        <v>163</v>
      </c>
      <c r="H46" s="195"/>
      <c r="I46" s="195"/>
      <c r="J46" s="195"/>
      <c r="K46" s="196"/>
      <c r="L46" s="81">
        <f>L40+L44</f>
        <v>0</v>
      </c>
      <c r="M46" s="32"/>
    </row>
    <row r="47" spans="1:21" ht="28.5" customHeight="1">
      <c r="A47" s="197" t="s">
        <v>164</v>
      </c>
      <c r="B47" s="198"/>
      <c r="C47" s="199"/>
      <c r="D47" s="26" t="e">
        <f>D46-F36</f>
        <v>#DIV/0!</v>
      </c>
      <c r="E47" s="27" t="s">
        <v>165</v>
      </c>
      <c r="F47" s="44" t="e">
        <f>0.5*D30</f>
        <v>#DIV/0!</v>
      </c>
      <c r="G47" s="103"/>
      <c r="H47" s="103"/>
      <c r="I47" s="103"/>
      <c r="J47" s="103"/>
      <c r="K47" s="103"/>
    </row>
    <row r="48" spans="1:21" ht="20.25" customHeight="1">
      <c r="A48" s="187" t="s">
        <v>166</v>
      </c>
      <c r="B48" s="200"/>
      <c r="C48" s="200"/>
      <c r="D48" s="51"/>
      <c r="E48" s="103"/>
      <c r="F48" s="103"/>
      <c r="G48" s="3"/>
      <c r="J48" s="103"/>
      <c r="K48" s="103"/>
      <c r="L48" s="103"/>
    </row>
    <row r="49" spans="1:21">
      <c r="U49" t="s">
        <v>79</v>
      </c>
    </row>
    <row r="50" spans="1:21" ht="15.75">
      <c r="A50" s="232" t="s">
        <v>167</v>
      </c>
      <c r="B50" s="233"/>
      <c r="C50" s="233"/>
      <c r="D50" s="233"/>
      <c r="E50" s="233"/>
      <c r="F50" s="233"/>
      <c r="U50" t="s">
        <v>80</v>
      </c>
    </row>
    <row r="51" spans="1:21">
      <c r="A51" s="206" t="s">
        <v>168</v>
      </c>
      <c r="B51" s="206"/>
      <c r="C51" s="234" t="e">
        <f>1-(D38/D23)</f>
        <v>#DIV/0!</v>
      </c>
      <c r="D51" s="234"/>
      <c r="E51" s="234"/>
      <c r="U51" t="s">
        <v>54</v>
      </c>
    </row>
    <row r="52" spans="1:21">
      <c r="A52" s="222" t="s">
        <v>169</v>
      </c>
      <c r="B52" s="222"/>
      <c r="C52" s="224" t="e">
        <f>1-(D47/D30)</f>
        <v>#DIV/0!</v>
      </c>
      <c r="D52" s="224"/>
      <c r="E52" s="224"/>
    </row>
    <row r="53" spans="1:21">
      <c r="A53" s="222" t="s">
        <v>170</v>
      </c>
      <c r="B53" s="222"/>
      <c r="C53" s="224" t="e">
        <f>1-(D48/D31)</f>
        <v>#DIV/0!</v>
      </c>
      <c r="D53" s="225"/>
      <c r="E53" s="225"/>
    </row>
    <row r="54" spans="1:21">
      <c r="A54" s="223" t="s">
        <v>171</v>
      </c>
      <c r="B54" s="226"/>
      <c r="C54" s="227"/>
      <c r="D54" s="228">
        <f>D22-D37</f>
        <v>0</v>
      </c>
      <c r="E54" s="229"/>
      <c r="F54" s="32"/>
    </row>
    <row r="55" spans="1:21">
      <c r="A55" s="187" t="s">
        <v>172</v>
      </c>
      <c r="B55" s="200"/>
      <c r="C55" s="200"/>
      <c r="D55" s="200"/>
      <c r="E55" s="54">
        <f>L30-L46</f>
        <v>0</v>
      </c>
      <c r="F55" s="66" t="e">
        <f>1-(M37/M22)</f>
        <v>#DIV/0!</v>
      </c>
    </row>
    <row r="57" spans="1:21">
      <c r="A57" s="231" t="s">
        <v>173</v>
      </c>
      <c r="B57" s="231"/>
      <c r="C57" s="231"/>
      <c r="D57" s="231"/>
      <c r="E57" s="231"/>
      <c r="F57" s="231"/>
    </row>
    <row r="58" spans="1:21">
      <c r="A58" s="251" t="s">
        <v>49</v>
      </c>
      <c r="B58" s="256"/>
      <c r="C58" s="256"/>
      <c r="D58" s="256"/>
      <c r="E58" s="256"/>
      <c r="F58" s="139">
        <f>'PROJECT INFO'!B28</f>
        <v>0</v>
      </c>
      <c r="G58" s="170"/>
      <c r="H58" s="170"/>
      <c r="I58" s="8"/>
    </row>
    <row r="59" spans="1:21">
      <c r="A59" s="223" t="s">
        <v>284</v>
      </c>
      <c r="B59" s="226"/>
      <c r="C59" s="226"/>
      <c r="D59" s="226"/>
      <c r="E59" s="226"/>
      <c r="F59" s="45"/>
      <c r="G59" s="170" t="s">
        <v>36</v>
      </c>
      <c r="H59" s="170"/>
      <c r="I59" s="7" t="s">
        <v>175</v>
      </c>
      <c r="J59" s="117"/>
      <c r="K59" s="117"/>
      <c r="L59" s="117"/>
      <c r="M59" s="117"/>
      <c r="N59" s="55"/>
      <c r="O59" s="6"/>
    </row>
    <row r="60" spans="1:21">
      <c r="A60" s="223" t="s">
        <v>285</v>
      </c>
      <c r="B60" s="226"/>
      <c r="C60" s="226"/>
      <c r="D60" s="226"/>
      <c r="E60" s="226"/>
      <c r="F60" s="45"/>
      <c r="G60" s="168" t="s">
        <v>36</v>
      </c>
      <c r="H60" s="168"/>
    </row>
    <row r="62" spans="1:21">
      <c r="A62" s="12" t="s">
        <v>286</v>
      </c>
      <c r="B62" s="12"/>
      <c r="C62" s="12"/>
      <c r="D62" s="12"/>
      <c r="E62" s="12"/>
      <c r="F62" s="17"/>
    </row>
    <row r="64" spans="1:21">
      <c r="A64" s="222" t="s">
        <v>178</v>
      </c>
      <c r="B64" s="222"/>
      <c r="C64" s="222"/>
      <c r="D64" s="223"/>
      <c r="E64" s="52"/>
      <c r="F64" s="6"/>
    </row>
    <row r="65" spans="1:12">
      <c r="A65" s="222" t="s">
        <v>287</v>
      </c>
      <c r="B65" s="222"/>
      <c r="C65" s="222"/>
      <c r="D65" s="223"/>
      <c r="E65" s="52"/>
      <c r="F65" s="6"/>
    </row>
    <row r="66" spans="1:12">
      <c r="A66" s="222" t="s">
        <v>180</v>
      </c>
      <c r="B66" s="222"/>
      <c r="C66" s="222"/>
      <c r="D66" s="222"/>
      <c r="E66" s="110" t="e">
        <f>1-(E65/E64)</f>
        <v>#DIV/0!</v>
      </c>
    </row>
    <row r="68" spans="1:12" ht="15.75" thickBot="1">
      <c r="A68" s="236" t="s">
        <v>181</v>
      </c>
      <c r="B68" s="236"/>
      <c r="C68" s="236"/>
      <c r="D68" s="236"/>
      <c r="E68" s="236"/>
      <c r="F68" s="236"/>
    </row>
    <row r="69" spans="1:12" ht="65.25" customHeight="1" thickBot="1">
      <c r="A69" s="251" t="s">
        <v>554</v>
      </c>
      <c r="B69" s="256"/>
      <c r="C69" s="257"/>
      <c r="D69" s="256"/>
      <c r="E69" s="141">
        <f>'PROJECT INFO'!B30</f>
        <v>0</v>
      </c>
      <c r="F69" s="8"/>
      <c r="G69" s="8"/>
      <c r="H69" s="8"/>
      <c r="I69" s="8"/>
      <c r="J69" s="8"/>
      <c r="K69" s="8"/>
      <c r="L69" s="8"/>
    </row>
    <row r="70" spans="1:12" ht="15.75" thickBot="1">
      <c r="A70" s="198" t="s">
        <v>182</v>
      </c>
      <c r="B70" s="199"/>
      <c r="C70" s="45"/>
    </row>
    <row r="71" spans="1:12">
      <c r="A71" s="222" t="s">
        <v>183</v>
      </c>
      <c r="B71" s="222"/>
      <c r="C71" s="206"/>
      <c r="D71" s="222"/>
      <c r="E71" s="199"/>
      <c r="F71" s="45"/>
      <c r="G71" s="168" t="s">
        <v>36</v>
      </c>
      <c r="H71" s="168"/>
      <c r="I71" s="6"/>
    </row>
    <row r="72" spans="1:12">
      <c r="A72" s="223" t="s">
        <v>288</v>
      </c>
      <c r="B72" s="226"/>
      <c r="C72" s="226"/>
      <c r="D72" s="226"/>
      <c r="E72" s="45"/>
      <c r="F72" s="6" t="s">
        <v>36</v>
      </c>
      <c r="G72" s="6"/>
      <c r="H72" s="6"/>
    </row>
    <row r="73" spans="1:12">
      <c r="A73" s="223" t="s">
        <v>185</v>
      </c>
      <c r="B73" s="226"/>
      <c r="C73" s="227"/>
      <c r="D73" s="45"/>
      <c r="E73" s="168" t="s">
        <v>36</v>
      </c>
      <c r="F73" s="168"/>
      <c r="I73" s="6"/>
    </row>
    <row r="74" spans="1:12">
      <c r="A74" s="223" t="s">
        <v>186</v>
      </c>
      <c r="B74" s="226"/>
      <c r="C74" s="226"/>
      <c r="D74" s="235"/>
      <c r="E74" s="46"/>
    </row>
    <row r="75" spans="1:12">
      <c r="A75" s="222" t="s">
        <v>289</v>
      </c>
      <c r="B75" s="222"/>
      <c r="C75" s="223"/>
      <c r="D75" s="45"/>
      <c r="E75" s="6" t="s">
        <v>36</v>
      </c>
      <c r="F75" s="6"/>
      <c r="G75" s="6"/>
    </row>
    <row r="76" spans="1:12">
      <c r="A76" s="1" t="s">
        <v>188</v>
      </c>
      <c r="B76" s="1"/>
      <c r="C76" s="1"/>
      <c r="D76" s="45"/>
      <c r="E76" s="6" t="s">
        <v>36</v>
      </c>
      <c r="G76" s="6"/>
      <c r="H76" s="6"/>
    </row>
    <row r="77" spans="1:12">
      <c r="A77" s="223" t="s">
        <v>290</v>
      </c>
      <c r="B77" s="226"/>
      <c r="C77" s="227"/>
      <c r="D77" s="45"/>
      <c r="E77" s="6" t="s">
        <v>36</v>
      </c>
      <c r="G77" s="6"/>
      <c r="H77" s="6"/>
    </row>
    <row r="78" spans="1:12">
      <c r="A78" s="223" t="s">
        <v>190</v>
      </c>
      <c r="B78" s="226"/>
      <c r="C78" s="227"/>
      <c r="D78" s="45"/>
      <c r="E78" s="168" t="s">
        <v>36</v>
      </c>
      <c r="F78" s="168"/>
      <c r="I78" s="6"/>
    </row>
    <row r="80" spans="1:12">
      <c r="A80" s="258" t="s">
        <v>47</v>
      </c>
      <c r="B80" s="258"/>
      <c r="C80" s="238"/>
      <c r="D80" s="238"/>
      <c r="E80" s="238"/>
      <c r="F80" s="238"/>
    </row>
    <row r="81" spans="1:14" ht="15.75" thickBot="1">
      <c r="A81" s="260" t="s">
        <v>218</v>
      </c>
      <c r="B81" s="261"/>
      <c r="C81" s="142">
        <f>'PROJECT INFO'!I18</f>
        <v>0</v>
      </c>
    </row>
    <row r="82" spans="1:14" ht="15.75" thickBot="1">
      <c r="A82" s="259" t="s">
        <v>291</v>
      </c>
      <c r="B82" s="259"/>
      <c r="C82" s="259"/>
      <c r="D82" s="216"/>
      <c r="E82" s="45"/>
      <c r="F82" s="6" t="s">
        <v>36</v>
      </c>
      <c r="G82" s="6"/>
      <c r="H82" s="6"/>
    </row>
    <row r="83" spans="1:14" ht="15" customHeight="1" thickBot="1">
      <c r="A83" s="216" t="s">
        <v>292</v>
      </c>
      <c r="B83" s="217"/>
      <c r="C83" s="301"/>
      <c r="D83" s="217"/>
      <c r="E83" s="45"/>
      <c r="F83" s="6" t="s">
        <v>36</v>
      </c>
      <c r="G83" s="6"/>
      <c r="H83" s="6"/>
      <c r="I83" s="7" t="s">
        <v>221</v>
      </c>
      <c r="J83" s="117"/>
      <c r="K83" s="117"/>
      <c r="L83" s="117"/>
      <c r="M83" s="117"/>
      <c r="N83" s="55"/>
    </row>
    <row r="84" spans="1:14" ht="15.75" thickBot="1">
      <c r="A84" s="206" t="s">
        <v>222</v>
      </c>
      <c r="B84" s="207"/>
      <c r="C84" s="45"/>
      <c r="D84" s="6" t="s">
        <v>36</v>
      </c>
      <c r="E84" s="6"/>
      <c r="F84" s="6"/>
    </row>
    <row r="86" spans="1:14">
      <c r="A86" s="239" t="s">
        <v>293</v>
      </c>
      <c r="B86" s="239"/>
      <c r="C86" s="239"/>
      <c r="D86" s="239"/>
      <c r="E86" s="239"/>
    </row>
    <row r="88" spans="1:14" ht="15" customHeight="1">
      <c r="A88" s="240" t="s">
        <v>194</v>
      </c>
      <c r="B88" s="240"/>
      <c r="C88" s="240"/>
      <c r="D88" s="240"/>
      <c r="E88" s="46"/>
    </row>
    <row r="89" spans="1:14" ht="15" customHeight="1">
      <c r="A89" s="240" t="s">
        <v>294</v>
      </c>
      <c r="B89" s="240"/>
      <c r="C89" s="240"/>
      <c r="D89" s="240"/>
      <c r="E89" s="46"/>
    </row>
    <row r="90" spans="1:14" ht="15" customHeight="1">
      <c r="A90" s="240" t="s">
        <v>196</v>
      </c>
      <c r="B90" s="240"/>
      <c r="C90" s="240"/>
      <c r="D90" s="240"/>
      <c r="E90" s="110" t="e">
        <f>1-(E89/E88)</f>
        <v>#DIV/0!</v>
      </c>
    </row>
    <row r="92" spans="1:14">
      <c r="A92" s="258" t="s">
        <v>51</v>
      </c>
      <c r="B92" s="258"/>
      <c r="C92" s="238"/>
      <c r="D92" s="238"/>
      <c r="E92" s="238"/>
      <c r="F92" s="238"/>
    </row>
    <row r="93" spans="1:14">
      <c r="A93" s="260" t="s">
        <v>225</v>
      </c>
      <c r="B93" s="261"/>
      <c r="C93" s="141">
        <f>'PROJECT INFO'!I19</f>
        <v>0</v>
      </c>
    </row>
    <row r="94" spans="1:14" ht="15.75" thickBot="1">
      <c r="A94" s="222" t="s">
        <v>295</v>
      </c>
      <c r="B94" s="222"/>
      <c r="C94" s="206"/>
      <c r="D94" s="198"/>
      <c r="E94" s="223"/>
      <c r="F94" s="45"/>
      <c r="G94" s="171" t="s">
        <v>36</v>
      </c>
      <c r="H94" s="168"/>
      <c r="I94" s="6"/>
    </row>
    <row r="95" spans="1:14" ht="15.75" thickBot="1">
      <c r="A95" s="206" t="s">
        <v>227</v>
      </c>
      <c r="B95" s="206"/>
      <c r="C95" s="207"/>
      <c r="D95" s="46"/>
    </row>
    <row r="97" spans="1:9">
      <c r="A97" s="258" t="s">
        <v>55</v>
      </c>
      <c r="B97" s="258"/>
      <c r="C97" s="238"/>
      <c r="D97" s="238"/>
      <c r="E97" s="238"/>
      <c r="F97" s="238"/>
    </row>
    <row r="98" spans="1:9">
      <c r="A98" s="260" t="s">
        <v>228</v>
      </c>
      <c r="B98" s="261"/>
      <c r="C98" s="141">
        <f>'PROJECT INFO'!I20</f>
        <v>0</v>
      </c>
    </row>
    <row r="99" spans="1:9">
      <c r="A99" s="222" t="s">
        <v>199</v>
      </c>
      <c r="B99" s="222"/>
      <c r="C99" s="206"/>
      <c r="D99" s="223"/>
      <c r="E99" s="45"/>
      <c r="F99" s="6" t="s">
        <v>36</v>
      </c>
      <c r="G99" s="6"/>
      <c r="H99" s="6"/>
    </row>
    <row r="101" spans="1:9">
      <c r="A101" s="258" t="s">
        <v>59</v>
      </c>
      <c r="B101" s="258"/>
      <c r="C101" s="238"/>
      <c r="D101" s="238"/>
      <c r="E101" s="238"/>
      <c r="F101" s="238"/>
    </row>
    <row r="102" spans="1:9" ht="34.5" customHeight="1">
      <c r="A102" s="260" t="s">
        <v>230</v>
      </c>
      <c r="B102" s="261"/>
      <c r="C102" s="141">
        <f>'PROJECT INFO'!I21</f>
        <v>0</v>
      </c>
    </row>
    <row r="103" spans="1:9" ht="15.75" thickBot="1">
      <c r="A103" s="222" t="s">
        <v>296</v>
      </c>
      <c r="B103" s="222"/>
      <c r="C103" s="206"/>
      <c r="D103" s="198"/>
      <c r="E103" s="223"/>
      <c r="F103" s="45"/>
      <c r="G103" s="171" t="s">
        <v>36</v>
      </c>
      <c r="H103" s="168"/>
      <c r="I103" s="6"/>
    </row>
    <row r="104" spans="1:9" ht="15.75" thickBot="1">
      <c r="A104" s="206" t="s">
        <v>232</v>
      </c>
      <c r="B104" s="206"/>
      <c r="C104" s="207"/>
      <c r="D104" s="53"/>
      <c r="E104" s="6" t="s">
        <v>36</v>
      </c>
      <c r="F104" s="6"/>
      <c r="G104" s="6"/>
    </row>
    <row r="105" spans="1:9" ht="15.75" thickBot="1">
      <c r="A105" s="222" t="s">
        <v>233</v>
      </c>
      <c r="B105" s="222"/>
      <c r="C105" s="222"/>
      <c r="D105" s="207"/>
      <c r="E105" s="46"/>
    </row>
    <row r="106" spans="1:9">
      <c r="A106" s="223" t="s">
        <v>234</v>
      </c>
      <c r="B106" s="226"/>
      <c r="C106" s="226"/>
      <c r="D106" s="226"/>
      <c r="E106" s="243"/>
      <c r="F106" s="46"/>
    </row>
    <row r="108" spans="1:9">
      <c r="A108" s="238" t="s">
        <v>62</v>
      </c>
      <c r="B108" s="238"/>
      <c r="C108" s="238"/>
      <c r="D108" s="238"/>
      <c r="E108" s="238"/>
      <c r="F108" s="238"/>
    </row>
    <row r="109" spans="1:9" ht="31.5" customHeight="1">
      <c r="A109" s="260" t="s">
        <v>235</v>
      </c>
      <c r="B109" s="261"/>
      <c r="C109" s="141">
        <f>'PROJECT INFO'!I22</f>
        <v>0</v>
      </c>
    </row>
    <row r="110" spans="1:9">
      <c r="A110" s="206" t="s">
        <v>297</v>
      </c>
      <c r="B110" s="206"/>
      <c r="C110" s="207"/>
      <c r="D110" s="45"/>
      <c r="E110" s="168" t="s">
        <v>36</v>
      </c>
      <c r="F110" s="168"/>
      <c r="G110" s="168"/>
    </row>
    <row r="111" spans="1:9">
      <c r="A111" s="222" t="s">
        <v>237</v>
      </c>
      <c r="B111" s="222"/>
      <c r="C111" s="223"/>
      <c r="D111" s="46"/>
    </row>
    <row r="112" spans="1:9">
      <c r="A112" s="222" t="s">
        <v>298</v>
      </c>
      <c r="B112" s="222"/>
      <c r="C112" s="223"/>
      <c r="D112" s="45"/>
      <c r="E112" s="168" t="s">
        <v>36</v>
      </c>
      <c r="F112" s="168"/>
      <c r="G112" s="168"/>
    </row>
    <row r="113" spans="1:9">
      <c r="A113" s="222" t="s">
        <v>239</v>
      </c>
      <c r="B113" s="222"/>
      <c r="C113" s="223"/>
      <c r="D113" s="46"/>
    </row>
    <row r="115" spans="1:9">
      <c r="A115" s="258" t="s">
        <v>65</v>
      </c>
      <c r="B115" s="258"/>
      <c r="C115" s="238"/>
      <c r="D115" s="238"/>
      <c r="E115" s="238"/>
      <c r="F115" s="238"/>
    </row>
    <row r="116" spans="1:9">
      <c r="A116" s="262" t="s">
        <v>240</v>
      </c>
      <c r="B116" s="263"/>
      <c r="C116" s="141">
        <f>'PROJECT INFO'!I23</f>
        <v>0</v>
      </c>
    </row>
    <row r="117" spans="1:9">
      <c r="A117" s="206" t="s">
        <v>208</v>
      </c>
      <c r="B117" s="206"/>
      <c r="C117" s="206"/>
      <c r="D117" s="207"/>
      <c r="E117" s="45"/>
      <c r="F117" s="6" t="s">
        <v>36</v>
      </c>
      <c r="G117" s="6"/>
      <c r="H117" s="6"/>
    </row>
    <row r="119" spans="1:9">
      <c r="A119" s="238" t="s">
        <v>68</v>
      </c>
      <c r="B119" s="238"/>
      <c r="C119" s="238"/>
      <c r="D119" s="238"/>
      <c r="E119" s="238"/>
      <c r="F119" s="238"/>
    </row>
    <row r="120" spans="1:9">
      <c r="A120" s="262" t="s">
        <v>242</v>
      </c>
      <c r="B120" s="263"/>
      <c r="C120" s="141">
        <f>'PROJECT INFO'!I24</f>
        <v>0</v>
      </c>
    </row>
    <row r="121" spans="1:9">
      <c r="A121" s="206" t="s">
        <v>299</v>
      </c>
      <c r="B121" s="206"/>
      <c r="C121" s="207"/>
      <c r="D121" s="45"/>
      <c r="E121" s="6" t="s">
        <v>36</v>
      </c>
      <c r="F121" s="6"/>
      <c r="G121" s="6"/>
    </row>
    <row r="123" spans="1:9">
      <c r="A123" s="238" t="s">
        <v>71</v>
      </c>
      <c r="B123" s="238"/>
      <c r="C123" s="238"/>
      <c r="D123" s="238"/>
      <c r="E123" s="238"/>
      <c r="F123" s="238"/>
    </row>
    <row r="124" spans="1:9">
      <c r="A124" s="262" t="s">
        <v>244</v>
      </c>
      <c r="B124" s="263"/>
      <c r="C124" s="141">
        <f>'PROJECT INFO'!I25</f>
        <v>0</v>
      </c>
    </row>
    <row r="125" spans="1:9">
      <c r="A125" s="206" t="s">
        <v>210</v>
      </c>
      <c r="B125" s="206"/>
      <c r="C125" s="206"/>
      <c r="D125" s="206"/>
      <c r="E125" s="207"/>
      <c r="F125" s="45"/>
      <c r="G125" s="168" t="s">
        <v>36</v>
      </c>
      <c r="H125" s="168"/>
      <c r="I125" s="6"/>
    </row>
    <row r="128" spans="1:9">
      <c r="G128" s="168"/>
      <c r="H128" s="168"/>
    </row>
  </sheetData>
  <sheetProtection selectLockedCells="1"/>
  <mergeCells count="114">
    <mergeCell ref="A123:F123"/>
    <mergeCell ref="A124:B124"/>
    <mergeCell ref="A125:E125"/>
    <mergeCell ref="G125:H125"/>
    <mergeCell ref="G128:H128"/>
    <mergeCell ref="A115:F115"/>
    <mergeCell ref="A116:B116"/>
    <mergeCell ref="A117:D117"/>
    <mergeCell ref="A119:F119"/>
    <mergeCell ref="A120:B120"/>
    <mergeCell ref="A121:C121"/>
    <mergeCell ref="A110:C110"/>
    <mergeCell ref="E110:G110"/>
    <mergeCell ref="A111:C111"/>
    <mergeCell ref="A112:C112"/>
    <mergeCell ref="E112:G112"/>
    <mergeCell ref="A113:C113"/>
    <mergeCell ref="G103:H103"/>
    <mergeCell ref="A104:C104"/>
    <mergeCell ref="A105:D105"/>
    <mergeCell ref="A106:E106"/>
    <mergeCell ref="A108:F108"/>
    <mergeCell ref="A109:B109"/>
    <mergeCell ref="A97:F97"/>
    <mergeCell ref="A98:B98"/>
    <mergeCell ref="A99:D99"/>
    <mergeCell ref="A101:F101"/>
    <mergeCell ref="A102:B102"/>
    <mergeCell ref="A103:E103"/>
    <mergeCell ref="A90:D90"/>
    <mergeCell ref="A92:F92"/>
    <mergeCell ref="A93:B93"/>
    <mergeCell ref="A94:E94"/>
    <mergeCell ref="G94:H94"/>
    <mergeCell ref="A95:C95"/>
    <mergeCell ref="A82:D82"/>
    <mergeCell ref="A83:D83"/>
    <mergeCell ref="A84:B84"/>
    <mergeCell ref="A86:E86"/>
    <mergeCell ref="A88:D88"/>
    <mergeCell ref="A89:D89"/>
    <mergeCell ref="A75:C75"/>
    <mergeCell ref="A77:C77"/>
    <mergeCell ref="A78:C78"/>
    <mergeCell ref="E78:F78"/>
    <mergeCell ref="A80:F80"/>
    <mergeCell ref="A81:B81"/>
    <mergeCell ref="A71:E71"/>
    <mergeCell ref="G71:H71"/>
    <mergeCell ref="A72:D72"/>
    <mergeCell ref="A73:C73"/>
    <mergeCell ref="E73:F73"/>
    <mergeCell ref="A74:D74"/>
    <mergeCell ref="A64:D64"/>
    <mergeCell ref="A65:D65"/>
    <mergeCell ref="A66:D66"/>
    <mergeCell ref="A68:F68"/>
    <mergeCell ref="A69:D69"/>
    <mergeCell ref="A70:B70"/>
    <mergeCell ref="A58:E58"/>
    <mergeCell ref="G58:H58"/>
    <mergeCell ref="A59:E59"/>
    <mergeCell ref="G59:H59"/>
    <mergeCell ref="A60:E60"/>
    <mergeCell ref="G60:H60"/>
    <mergeCell ref="A53:B53"/>
    <mergeCell ref="C53:E53"/>
    <mergeCell ref="A54:C54"/>
    <mergeCell ref="D54:E54"/>
    <mergeCell ref="A55:D55"/>
    <mergeCell ref="A57:F57"/>
    <mergeCell ref="A48:C48"/>
    <mergeCell ref="A50:F50"/>
    <mergeCell ref="A51:B51"/>
    <mergeCell ref="C51:E51"/>
    <mergeCell ref="A52:B52"/>
    <mergeCell ref="C52:E52"/>
    <mergeCell ref="A38:C38"/>
    <mergeCell ref="A44:E44"/>
    <mergeCell ref="A45:E45"/>
    <mergeCell ref="A46:C46"/>
    <mergeCell ref="G46:K46"/>
    <mergeCell ref="A47:C47"/>
    <mergeCell ref="A31:C31"/>
    <mergeCell ref="A33:F33"/>
    <mergeCell ref="A34:C34"/>
    <mergeCell ref="A35:C35"/>
    <mergeCell ref="A36:C36"/>
    <mergeCell ref="A37:C37"/>
    <mergeCell ref="A26:E26"/>
    <mergeCell ref="A27:E27"/>
    <mergeCell ref="A28:E28"/>
    <mergeCell ref="A29:E29"/>
    <mergeCell ref="A30:C30"/>
    <mergeCell ref="G30:K30"/>
    <mergeCell ref="A21:F21"/>
    <mergeCell ref="A22:C22"/>
    <mergeCell ref="A23:C23"/>
    <mergeCell ref="A24:E24"/>
    <mergeCell ref="H10:L10"/>
    <mergeCell ref="M10:O10"/>
    <mergeCell ref="A11:D11"/>
    <mergeCell ref="A13:F13"/>
    <mergeCell ref="A14:D14"/>
    <mergeCell ref="M15:O15"/>
    <mergeCell ref="B4:F4"/>
    <mergeCell ref="B5:C5"/>
    <mergeCell ref="C6:D6"/>
    <mergeCell ref="A8:F8"/>
    <mergeCell ref="A9:D9"/>
    <mergeCell ref="A1:P1"/>
    <mergeCell ref="A2:P2"/>
    <mergeCell ref="A16:C16"/>
    <mergeCell ref="A20:C20"/>
  </mergeCells>
  <dataValidations count="5">
    <dataValidation type="list" allowBlank="1" showInputMessage="1" showErrorMessage="1" sqref="E17:L17" xr:uid="{2557EEC0-6D11-4D68-9F35-4621110D2DF6}">
      <formula1>$U$6:$U$18</formula1>
    </dataValidation>
    <dataValidation type="list" allowBlank="1" showInputMessage="1" showErrorMessage="1" sqref="D104" xr:uid="{5900F534-0A84-4C8C-AA0B-111B7D649E38}">
      <formula1>$U$43:$U$45</formula1>
    </dataValidation>
    <dataValidation type="list" allowBlank="1" showInputMessage="1" showErrorMessage="1" sqref="D75 F125 D121 E117 D112 D110 F103 E99 F94 E82:E83 D77 E72" xr:uid="{71AA5DAC-8F56-4777-BC66-82B2F8F690DC}">
      <formula1>$U$49:$U$50</formula1>
    </dataValidation>
    <dataValidation type="list" allowBlank="1" showInputMessage="1" showErrorMessage="1" sqref="D73 C84 D78 D76" xr:uid="{9827B277-D8F7-45A3-8A1B-FE7951C217C6}">
      <formula1>$U$49:$U$51</formula1>
    </dataValidation>
    <dataValidation type="list" allowBlank="1" showInputMessage="1" showErrorMessage="1" sqref="E15 F59:F60 D16 E10 F71" xr:uid="{3D9762E3-C936-468E-AFA3-55FA5522B60F}">
      <formula1>$V$3:$V$5</formula1>
    </dataValidation>
  </dataValidations>
  <pageMargins left="0.7" right="0.7" top="0.75" bottom="0.75" header="0.3" footer="0.3"/>
  <pageSetup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10ceb0-1707-4c43-b5b8-9066afae30ea">
      <Terms xmlns="http://schemas.microsoft.com/office/infopath/2007/PartnerControls"/>
    </lcf76f155ced4ddcb4097134ff3c332f>
    <TaxCatchAll xmlns="75e225d4-b878-4e9e-b3ea-7d3918279a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D4341BC7F1F47A3054A37E8B5C44B" ma:contentTypeVersion="19" ma:contentTypeDescription="Create a new document." ma:contentTypeScope="" ma:versionID="3320edeeadd468528b90df2fd1dd2c83">
  <xsd:schema xmlns:xsd="http://www.w3.org/2001/XMLSchema" xmlns:xs="http://www.w3.org/2001/XMLSchema" xmlns:p="http://schemas.microsoft.com/office/2006/metadata/properties" xmlns:ns2="4510ceb0-1707-4c43-b5b8-9066afae30ea" xmlns:ns3="75e225d4-b878-4e9e-b3ea-7d3918279a6d" targetNamespace="http://schemas.microsoft.com/office/2006/metadata/properties" ma:root="true" ma:fieldsID="203508c7d452dca0e79e6d2b0c905c2f" ns2:_="" ns3:_="">
    <xsd:import namespace="4510ceb0-1707-4c43-b5b8-9066afae30ea"/>
    <xsd:import namespace="75e225d4-b878-4e9e-b3ea-7d3918279a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ceb0-1707-4c43-b5b8-9066afae3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225d4-b878-4e9e-b3ea-7d3918279a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c2a281-5fdf-4fe7-809a-8ab6c1933c00}" ma:internalName="TaxCatchAll" ma:showField="CatchAllData" ma:web="75e225d4-b878-4e9e-b3ea-7d3918279a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D000F-E28F-4877-8334-ED8BABA4539C}">
  <ds:schemaRefs>
    <ds:schemaRef ds:uri="http://schemas.microsoft.com/office/2006/metadata/properties"/>
    <ds:schemaRef ds:uri="http://schemas.microsoft.com/office/infopath/2007/PartnerControls"/>
    <ds:schemaRef ds:uri="12aa53b1-336a-449d-bd83-e4619d3008d1"/>
  </ds:schemaRefs>
</ds:datastoreItem>
</file>

<file path=customXml/itemProps2.xml><?xml version="1.0" encoding="utf-8"?>
<ds:datastoreItem xmlns:ds="http://schemas.openxmlformats.org/officeDocument/2006/customXml" ds:itemID="{084F980B-CA49-4B7C-BDDF-FDB6AC68D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DA6C9-EC3A-4E2A-826D-E806EC4045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PROJECT INFO</vt:lpstr>
      <vt:lpstr>IDP Tracking</vt:lpstr>
      <vt:lpstr>SD Tracking</vt:lpstr>
      <vt:lpstr>SD Summary</vt:lpstr>
      <vt:lpstr>DD Tracking</vt:lpstr>
      <vt:lpstr>DD Summary</vt:lpstr>
      <vt:lpstr>CD Tracking</vt:lpstr>
      <vt:lpstr>CD Summary</vt:lpstr>
      <vt:lpstr>FINAL Project Outcome Reporting</vt:lpstr>
      <vt:lpstr>Final Project Outcome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James</dc:creator>
  <cp:keywords/>
  <dc:description/>
  <cp:lastModifiedBy>Knust, Stefan</cp:lastModifiedBy>
  <cp:revision/>
  <dcterms:created xsi:type="dcterms:W3CDTF">2024-05-02T14:55:31Z</dcterms:created>
  <dcterms:modified xsi:type="dcterms:W3CDTF">2025-05-08T15:10:18Z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0x01010052FD4341BC7F1F47A3054A37E8B5C44B</vt:lpwstr>
  </property>
  <property fmtid="{D5CDD505-2E9C-101B-9397-08002B2CF9AE}" pid="3" name="MediaServiceImageTags">
    <vt:lpwstr/>
  </property>
</Properties>
</file>